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gate\Desktop\"/>
    </mc:Choice>
  </mc:AlternateContent>
  <xr:revisionPtr revIDLastSave="0" documentId="13_ncr:8001_{517A260C-014F-4148-AFAE-3E424C2514F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8-19" sheetId="6" r:id="rId1"/>
    <sheet name="19-20" sheetId="7" r:id="rId2"/>
    <sheet name="20-21" sheetId="8" r:id="rId3"/>
    <sheet name="21-22" sheetId="9" r:id="rId4"/>
    <sheet name="22-23" sheetId="10" r:id="rId5"/>
    <sheet name="23-24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1" l="1"/>
  <c r="I34" i="11" s="1"/>
  <c r="I35" i="11" s="1"/>
  <c r="I36" i="11" s="1"/>
  <c r="I37" i="11" s="1"/>
  <c r="I38" i="11" s="1"/>
  <c r="I39" i="11" s="1"/>
  <c r="I30" i="11"/>
  <c r="I31" i="11"/>
  <c r="I32" i="11"/>
  <c r="I29" i="11"/>
  <c r="I28" i="11"/>
  <c r="I3" i="11"/>
  <c r="I4" i="11" s="1"/>
  <c r="I5" i="11" s="1"/>
  <c r="I6" i="11" s="1"/>
  <c r="I7" i="11" s="1"/>
  <c r="I8" i="11" s="1"/>
  <c r="I9" i="11" s="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3" i="10" l="1"/>
  <c r="I4" i="10" s="1"/>
  <c r="I5" i="10" s="1"/>
  <c r="I6" i="10" s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" i="9" l="1"/>
  <c r="K9" i="9" l="1"/>
  <c r="I4" i="9"/>
  <c r="I5" i="9" s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3" i="8"/>
  <c r="I4" i="8" s="1"/>
  <c r="I5" i="8" s="1"/>
  <c r="K17" i="8" l="1"/>
  <c r="E49" i="8" l="1"/>
  <c r="I6" i="8"/>
  <c r="I7" i="8" s="1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3" i="8" s="1"/>
  <c r="I21" i="8" s="1"/>
  <c r="E27" i="7"/>
  <c r="I22" i="8" l="1"/>
  <c r="I25" i="8" s="1"/>
  <c r="I24" i="8"/>
  <c r="E37" i="6"/>
</calcChain>
</file>

<file path=xl/sharedStrings.xml><?xml version="1.0" encoding="utf-8"?>
<sst xmlns="http://schemas.openxmlformats.org/spreadsheetml/2006/main" count="842" uniqueCount="316">
  <si>
    <t>Sports premium 2018-2019</t>
  </si>
  <si>
    <t>£17, 750</t>
  </si>
  <si>
    <t>Item</t>
  </si>
  <si>
    <t>KPI</t>
  </si>
  <si>
    <t>Description</t>
  </si>
  <si>
    <t>Provider</t>
  </si>
  <si>
    <t>Cost</t>
  </si>
  <si>
    <t>Teacher CPD</t>
  </si>
  <si>
    <t>Total gymnastics</t>
  </si>
  <si>
    <t>TGA ltd</t>
  </si>
  <si>
    <t>Petty Pool</t>
  </si>
  <si>
    <t>Y4 residential</t>
  </si>
  <si>
    <t>Equipment</t>
  </si>
  <si>
    <t>PE equipment</t>
  </si>
  <si>
    <t>TTS</t>
  </si>
  <si>
    <t>Transport</t>
  </si>
  <si>
    <t>Coach travel</t>
  </si>
  <si>
    <t>Maynes</t>
  </si>
  <si>
    <t>Event</t>
  </si>
  <si>
    <t>Hoola hooping day</t>
  </si>
  <si>
    <t>SYL sports and wellness</t>
  </si>
  <si>
    <t>Yoga</t>
  </si>
  <si>
    <t>Happy kids Yoga Y6</t>
  </si>
  <si>
    <t>Happy Kids Yoga</t>
  </si>
  <si>
    <t>Hamptons</t>
  </si>
  <si>
    <t>PE kit</t>
  </si>
  <si>
    <t>PE kit uniform</t>
  </si>
  <si>
    <t>Touchline UK</t>
  </si>
  <si>
    <t>Sports Directory</t>
  </si>
  <si>
    <t>ASC</t>
  </si>
  <si>
    <t>6 week block</t>
  </si>
  <si>
    <t>Striker academy</t>
  </si>
  <si>
    <t>PE award</t>
  </si>
  <si>
    <t>AfPE quality mark</t>
  </si>
  <si>
    <t>AfPE</t>
  </si>
  <si>
    <t>MD bus and coach</t>
  </si>
  <si>
    <t xml:space="preserve">Hoola hooping </t>
  </si>
  <si>
    <t>Hoola Nation</t>
  </si>
  <si>
    <t>School games</t>
  </si>
  <si>
    <t>Kids Trisport</t>
  </si>
  <si>
    <t>Edsential Community Interest company</t>
  </si>
  <si>
    <t>Edsential</t>
  </si>
  <si>
    <t>Crosby</t>
  </si>
  <si>
    <t>Y2 residential</t>
  </si>
  <si>
    <t>1 day PE and English event</t>
  </si>
  <si>
    <t>Soccer Academy</t>
  </si>
  <si>
    <t>Teacher CPD and ASC</t>
  </si>
  <si>
    <t>3 and 4</t>
  </si>
  <si>
    <t>Warrington Wolves</t>
  </si>
  <si>
    <t>Consortium</t>
  </si>
  <si>
    <t>5 week block</t>
  </si>
  <si>
    <t>MDC</t>
  </si>
  <si>
    <t>Competition</t>
  </si>
  <si>
    <t>Pemketh yearly subscription</t>
  </si>
  <si>
    <t>Penketh</t>
  </si>
  <si>
    <t>Livewire</t>
  </si>
  <si>
    <t>Annual subscription</t>
  </si>
  <si>
    <t>Sports premium 2019-2020</t>
  </si>
  <si>
    <t>£17, 942</t>
  </si>
  <si>
    <t>Chn's uni</t>
  </si>
  <si>
    <t>Yearly subscription</t>
  </si>
  <si>
    <t>Elevate EBP</t>
  </si>
  <si>
    <t>competition</t>
  </si>
  <si>
    <t>Penketh yearly subsciption</t>
  </si>
  <si>
    <t>YPO</t>
  </si>
  <si>
    <t>Petty Cash</t>
  </si>
  <si>
    <t>Striker Academy</t>
  </si>
  <si>
    <t>1 day PE and Numeracy</t>
  </si>
  <si>
    <t>Residential</t>
  </si>
  <si>
    <t>Menai</t>
  </si>
  <si>
    <t>Striker Academy 6 week block</t>
  </si>
  <si>
    <t>Dance package twilight and resource</t>
  </si>
  <si>
    <t>Creative steps</t>
  </si>
  <si>
    <t>Swimming</t>
  </si>
  <si>
    <t>Year 3 and 4 curriculum. Year 5 top up</t>
  </si>
  <si>
    <t>Happy Yoga</t>
  </si>
  <si>
    <t>Happy kids Yoga</t>
  </si>
  <si>
    <t>?</t>
  </si>
  <si>
    <t>Warrington Wolves Rugby</t>
  </si>
  <si>
    <t>2020-21</t>
  </si>
  <si>
    <t>Expenditure</t>
  </si>
  <si>
    <t>Income</t>
  </si>
  <si>
    <t>Date</t>
  </si>
  <si>
    <t>Financial Yr</t>
  </si>
  <si>
    <t>Balance</t>
  </si>
  <si>
    <t>Learning resources</t>
  </si>
  <si>
    <t>Annual sub</t>
  </si>
  <si>
    <t>Livewire/WaSSP/ WW/ SG</t>
  </si>
  <si>
    <t>Consultancy</t>
  </si>
  <si>
    <t>YLA</t>
  </si>
  <si>
    <t>2 and 5</t>
  </si>
  <si>
    <t xml:space="preserve">YLA yearly online subscription and 6 face to face sessions. </t>
  </si>
  <si>
    <t>SLA</t>
  </si>
  <si>
    <t>12 x KS1 sessions</t>
  </si>
  <si>
    <t>Ed Visits</t>
  </si>
  <si>
    <t>12 x KS2 sessions</t>
  </si>
  <si>
    <t>PE kit/uniform</t>
  </si>
  <si>
    <t>Subscription</t>
  </si>
  <si>
    <t>Jasmine platform</t>
  </si>
  <si>
    <t>Create development</t>
  </si>
  <si>
    <t>Imoves</t>
  </si>
  <si>
    <t>15 month subscription</t>
  </si>
  <si>
    <t>imoves</t>
  </si>
  <si>
    <t>September to Mar 2020-2021</t>
  </si>
  <si>
    <t>Equip</t>
  </si>
  <si>
    <t>Stock refresh of PE curriculum</t>
  </si>
  <si>
    <t>Davies</t>
  </si>
  <si>
    <t>Experience</t>
  </si>
  <si>
    <t>S7 soccer academy</t>
  </si>
  <si>
    <t>Storage unit</t>
  </si>
  <si>
    <t>2020-2021 and 2021-2022</t>
  </si>
  <si>
    <t>SP for Sept to Aug</t>
  </si>
  <si>
    <t>Bubbles equipment</t>
  </si>
  <si>
    <t>Carry forward</t>
  </si>
  <si>
    <t>Soft balls KS1</t>
  </si>
  <si>
    <t>2020-2021</t>
  </si>
  <si>
    <t>Total</t>
  </si>
  <si>
    <t>Day staff training</t>
  </si>
  <si>
    <t>Create Development</t>
  </si>
  <si>
    <t>Jasmine platform 2 yrs</t>
  </si>
  <si>
    <t>Yoga for year 6</t>
  </si>
  <si>
    <t>2021/2022</t>
  </si>
  <si>
    <t>Balance bikes for reception</t>
  </si>
  <si>
    <t>Little Superstars</t>
  </si>
  <si>
    <t>2021-2022</t>
  </si>
  <si>
    <t>Cricket for years 4 and 5</t>
  </si>
  <si>
    <t>Cheshire Cricket</t>
  </si>
  <si>
    <t>Teach Active 1 yr</t>
  </si>
  <si>
    <t>Teach Active</t>
  </si>
  <si>
    <t>Experience day</t>
  </si>
  <si>
    <t>1 and 2</t>
  </si>
  <si>
    <t>Lifestyle week</t>
  </si>
  <si>
    <t xml:space="preserve">Live wire </t>
  </si>
  <si>
    <t>1,2, 3, 4, 5</t>
  </si>
  <si>
    <t>Additional days</t>
  </si>
  <si>
    <t>0/7/2021</t>
  </si>
  <si>
    <t>2 yoga days</t>
  </si>
  <si>
    <t>Summer term KS1 and KS2 clubs</t>
  </si>
  <si>
    <t>Large sand timers</t>
  </si>
  <si>
    <t>OAA</t>
  </si>
  <si>
    <t xml:space="preserve">Orienteering exercise </t>
  </si>
  <si>
    <t>Jorvik</t>
  </si>
  <si>
    <t>CU</t>
  </si>
  <si>
    <t>CU passports for learning destinations</t>
  </si>
  <si>
    <t>Elevate</t>
  </si>
  <si>
    <t>Various playtime equipment.</t>
  </si>
  <si>
    <t>Bishops sport</t>
  </si>
  <si>
    <t>Yearly subscription to YLA and pitch perfect</t>
  </si>
  <si>
    <t>12 weeks of Archery, and Multiskills KS1 and 2</t>
  </si>
  <si>
    <t>Minibus travel</t>
  </si>
  <si>
    <t>Mayne</t>
  </si>
  <si>
    <t>Heys Karate</t>
  </si>
  <si>
    <t>Heys</t>
  </si>
  <si>
    <t>Storage</t>
  </si>
  <si>
    <t>B&amp;Q</t>
  </si>
  <si>
    <t>KS1 and 2 Archery, KS2 dodgeball</t>
  </si>
  <si>
    <t>Balance bikes</t>
  </si>
  <si>
    <t>Decathalon</t>
  </si>
  <si>
    <t>playground and sports equip</t>
  </si>
  <si>
    <t>6 x sessions for Judo</t>
  </si>
  <si>
    <t>Judo Education</t>
  </si>
  <si>
    <t>2022/2023</t>
  </si>
  <si>
    <t>Parkour taster day</t>
  </si>
  <si>
    <t xml:space="preserve">Project Z parkour </t>
  </si>
  <si>
    <t>Livewire experience package for Lifestyle week</t>
  </si>
  <si>
    <t>Kin-ball taster day</t>
  </si>
  <si>
    <t>Overspeed UK</t>
  </si>
  <si>
    <t>Zorb football</t>
  </si>
  <si>
    <t>Big Ballz</t>
  </si>
  <si>
    <t>4 x dance</t>
  </si>
  <si>
    <t>Superstars</t>
  </si>
  <si>
    <t>4  x gym</t>
  </si>
  <si>
    <t>4 x weeks for drama</t>
  </si>
  <si>
    <t>KS2 gym x 4</t>
  </si>
  <si>
    <t xml:space="preserve">6 x drama </t>
  </si>
  <si>
    <t>5 x dance</t>
  </si>
  <si>
    <t>5 x gym</t>
  </si>
  <si>
    <t>5 x drama</t>
  </si>
  <si>
    <t>ASC sessions 6 x KS 2 gym</t>
  </si>
  <si>
    <t>8 x 30 min sessions of Yoga as part of CMH week</t>
  </si>
  <si>
    <t>Tansey's</t>
  </si>
  <si>
    <t>6 x rounders</t>
  </si>
  <si>
    <t xml:space="preserve"> 1 x cricket</t>
  </si>
  <si>
    <t>2022-2023</t>
  </si>
  <si>
    <t>6 x dance</t>
  </si>
  <si>
    <t>5 x cricket</t>
  </si>
  <si>
    <t>6 x cricket</t>
  </si>
  <si>
    <t>6 x tennis</t>
  </si>
  <si>
    <t xml:space="preserve">Anthony's </t>
  </si>
  <si>
    <t>Hiltons Travel</t>
  </si>
  <si>
    <t>12 weeks striker academy</t>
  </si>
  <si>
    <t>Rounders bats</t>
  </si>
  <si>
    <t>Swimming top ups</t>
  </si>
  <si>
    <t>Circus skills sessions</t>
  </si>
  <si>
    <t>Hoola Hoola fun</t>
  </si>
  <si>
    <t>registration fee</t>
  </si>
  <si>
    <t>Cluster comps</t>
  </si>
  <si>
    <t>Active learning</t>
  </si>
  <si>
    <t>Gardening x 5</t>
  </si>
  <si>
    <t>CVM services</t>
  </si>
  <si>
    <t>3 days each week over a term</t>
  </si>
  <si>
    <t>10 weeks basketball</t>
  </si>
  <si>
    <t>Gardening</t>
  </si>
  <si>
    <t>Gardening club</t>
  </si>
  <si>
    <t xml:space="preserve">ASC </t>
  </si>
  <si>
    <t>Judo education</t>
  </si>
  <si>
    <t>23/09/2022</t>
  </si>
  <si>
    <t>1, 2, 3, 4, 5</t>
  </si>
  <si>
    <t>Bishop Sport</t>
  </si>
  <si>
    <t>Experience Day</t>
  </si>
  <si>
    <t>Jump rope coach for a day</t>
  </si>
  <si>
    <t>Jump rope</t>
  </si>
  <si>
    <t>Skipping ropes</t>
  </si>
  <si>
    <t>Equiment</t>
  </si>
  <si>
    <t>Football posts</t>
  </si>
  <si>
    <t>Boccia set</t>
  </si>
  <si>
    <t>priamry timers</t>
  </si>
  <si>
    <t>Tennis balls</t>
  </si>
  <si>
    <t>Zsig</t>
  </si>
  <si>
    <t>3 x 12 week programmes</t>
  </si>
  <si>
    <t>CU access and passports</t>
  </si>
  <si>
    <t>3 x ASC Hockey, Boccia and Archery (6 weeks each)</t>
  </si>
  <si>
    <t>Deposit</t>
  </si>
  <si>
    <t>Hula Hula</t>
  </si>
  <si>
    <t>EYFS Ooutdoor Provision developing Gross Motor Skills</t>
  </si>
  <si>
    <t xml:space="preserve">Heys Karate </t>
  </si>
  <si>
    <t>ASC x5 Spr1</t>
  </si>
  <si>
    <t xml:space="preserve">PE Award </t>
  </si>
  <si>
    <t xml:space="preserve">AfPE Quality Mark </t>
  </si>
  <si>
    <t>various</t>
  </si>
  <si>
    <t>Hula Hula fun drama and circus skills inc £50 deposit</t>
  </si>
  <si>
    <t xml:space="preserve">Swimming </t>
  </si>
  <si>
    <t>Yr 5 swimming adn 8 top ups</t>
  </si>
  <si>
    <t>LiveWire</t>
  </si>
  <si>
    <t>5 x session of happi Yoga</t>
  </si>
  <si>
    <t>Happi Yoga</t>
  </si>
  <si>
    <t>5 x nerf battles and 5 x futsal</t>
  </si>
  <si>
    <t>Active Futures</t>
  </si>
  <si>
    <t>2023/2024</t>
  </si>
  <si>
    <t>multisports day</t>
  </si>
  <si>
    <t>Experience Days</t>
  </si>
  <si>
    <t>Health and Lifestyle week</t>
  </si>
  <si>
    <t>Road to Paris</t>
  </si>
  <si>
    <t>Anthony's travel</t>
  </si>
  <si>
    <t>Littlefoot forest schools (Health and Lifestyle Week)</t>
  </si>
  <si>
    <t>Livewire subscription</t>
  </si>
  <si>
    <t>1, 2, 3, 4,5</t>
  </si>
  <si>
    <t>Livewire annual subscription</t>
  </si>
  <si>
    <t>19/7/23</t>
  </si>
  <si>
    <t>2023-2024</t>
  </si>
  <si>
    <t>8 children for swimming top ups from Year 6</t>
  </si>
  <si>
    <t>20/9/23</t>
  </si>
  <si>
    <t>11 x KS2 judo session</t>
  </si>
  <si>
    <t>25/9/23</t>
  </si>
  <si>
    <t>27/9/23</t>
  </si>
  <si>
    <t>Antony's travel to Hockey comp</t>
  </si>
  <si>
    <t>Anthony's</t>
  </si>
  <si>
    <t>Gum shields</t>
  </si>
  <si>
    <t>Amazon</t>
  </si>
  <si>
    <t>Shin pads</t>
  </si>
  <si>
    <t>Bishops sports</t>
  </si>
  <si>
    <t>CMV services</t>
  </si>
  <si>
    <t>12 x archery and 12 x multiskills</t>
  </si>
  <si>
    <t>29/9/2023</t>
  </si>
  <si>
    <t>1, 2, 3</t>
  </si>
  <si>
    <t>Real PE</t>
  </si>
  <si>
    <t>Circus skills x 6</t>
  </si>
  <si>
    <t>24/10/23</t>
  </si>
  <si>
    <t xml:space="preserve">Transport </t>
  </si>
  <si>
    <t>Netball competition Y5/6</t>
  </si>
  <si>
    <t>Gordon's sheds</t>
  </si>
  <si>
    <t>Hoola, Hoola x 6 weeks</t>
  </si>
  <si>
    <t>Davies Sports</t>
  </si>
  <si>
    <t>Sporting event at orford Hub</t>
  </si>
  <si>
    <t>18/01/2024</t>
  </si>
  <si>
    <t>Cheerleading</t>
  </si>
  <si>
    <t>Astro Academy</t>
  </si>
  <si>
    <t>Creative Dance</t>
  </si>
  <si>
    <t>Basketball comp</t>
  </si>
  <si>
    <t>12 week block of 2x clubs</t>
  </si>
  <si>
    <t>Striker Acdademy</t>
  </si>
  <si>
    <t>18/2/2024</t>
  </si>
  <si>
    <t>EYFS outdoor equipment</t>
  </si>
  <si>
    <t>23/2/2024</t>
  </si>
  <si>
    <t>Hula Hula Fun deposit for summer term</t>
  </si>
  <si>
    <t>29/02/2024</t>
  </si>
  <si>
    <t xml:space="preserve">Equipment </t>
  </si>
  <si>
    <t xml:space="preserve">Balls </t>
  </si>
  <si>
    <t xml:space="preserve">Decathlon </t>
  </si>
  <si>
    <t>Equipemnt</t>
  </si>
  <si>
    <t>Movement scale</t>
  </si>
  <si>
    <t>Amzaon</t>
  </si>
  <si>
    <t>21/3/2024</t>
  </si>
  <si>
    <t>Striker Academy archery and athletics</t>
  </si>
  <si>
    <t>15/4/2024</t>
  </si>
  <si>
    <t>2024/2025</t>
  </si>
  <si>
    <t>Football kit</t>
  </si>
  <si>
    <t>Touchline</t>
  </si>
  <si>
    <t>Netball posts</t>
  </si>
  <si>
    <t>Bishops Sports</t>
  </si>
  <si>
    <t>Fencing</t>
  </si>
  <si>
    <t xml:space="preserve">Circus skills </t>
  </si>
  <si>
    <t xml:space="preserve">Hula Hula </t>
  </si>
  <si>
    <t>20/5/2024</t>
  </si>
  <si>
    <t>Experience days</t>
  </si>
  <si>
    <t xml:space="preserve"> x4 activities for H and L fortnight</t>
  </si>
  <si>
    <t>24/5/24</t>
  </si>
  <si>
    <t>Shinpads</t>
  </si>
  <si>
    <t>Kit</t>
  </si>
  <si>
    <t>21/6/24</t>
  </si>
  <si>
    <t>Plastic boxes and ropes for Character First team building</t>
  </si>
  <si>
    <t>18/6/24</t>
  </si>
  <si>
    <t xml:space="preserve">Tennis balls and bean bags </t>
  </si>
  <si>
    <t>19/6/24</t>
  </si>
  <si>
    <t>Circus skills</t>
  </si>
  <si>
    <t>16/7/2024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</si>
</sst>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/>
    </xf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3" borderId="1" xfId="0" applyFont="1" applyFill="1" applyBorder="1"/>
    <xf numFmtId="0" fontId="5" fillId="2" borderId="1" xfId="0" applyFont="1" applyFill="1" applyBorder="1"/>
    <xf numFmtId="0" fontId="5" fillId="4" borderId="1" xfId="0" applyFont="1" applyFill="1" applyBorder="1"/>
    <xf numFmtId="164" fontId="0" fillId="5" borderId="1" xfId="0" applyNumberForma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4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5" borderId="1" xfId="0" applyFont="1" applyFill="1" applyBorder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0" fillId="6" borderId="1" xfId="0" applyNumberFormat="1" applyFill="1" applyBorder="1"/>
    <xf numFmtId="164" fontId="0" fillId="0" borderId="3" xfId="0" applyNumberFormat="1" applyBorder="1"/>
    <xf numFmtId="0" fontId="0" fillId="0" borderId="4" xfId="0" applyBorder="1" applyAlignment="1">
      <alignment horizontal="right"/>
    </xf>
    <xf numFmtId="3" fontId="0" fillId="0" borderId="5" xfId="0" applyNumberFormat="1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right"/>
    </xf>
    <xf numFmtId="3" fontId="0" fillId="0" borderId="9" xfId="0" applyNumberFormat="1" applyBorder="1"/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4" fontId="0" fillId="0" borderId="1" xfId="0" applyNumberFormat="1" applyBorder="1" applyAlignment="1">
      <alignment horizontal="center" wrapText="1"/>
    </xf>
    <xf numFmtId="164" fontId="0" fillId="0" borderId="2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7" borderId="1" xfId="0" applyNumberFormat="1" applyFill="1" applyBorder="1" applyAlignment="1">
      <alignment horizontal="center" wrapText="1"/>
    </xf>
    <xf numFmtId="164" fontId="0" fillId="8" borderId="1" xfId="0" applyNumberForma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44" fontId="4" fillId="0" borderId="1" xfId="0" applyNumberFormat="1" applyFont="1" applyBorder="1" applyAlignment="1">
      <alignment horizontal="center"/>
    </xf>
    <xf numFmtId="44" fontId="0" fillId="0" borderId="1" xfId="0" applyNumberFormat="1" applyBorder="1" applyAlignment="1">
      <alignment horizontal="center" wrapText="1"/>
    </xf>
    <xf numFmtId="44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44" fontId="0" fillId="3" borderId="1" xfId="0" applyNumberForma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0" fontId="0" fillId="3" borderId="0" xfId="0" applyFill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0" applyNumberFormat="1" applyFill="1" applyBorder="1"/>
    <xf numFmtId="14" fontId="0" fillId="9" borderId="1" xfId="0" applyNumberFormat="1" applyFill="1" applyBorder="1"/>
    <xf numFmtId="0" fontId="0" fillId="9" borderId="0" xfId="0" applyFill="1"/>
    <xf numFmtId="0" fontId="6" fillId="9" borderId="1" xfId="0" applyFont="1" applyFill="1" applyBorder="1"/>
    <xf numFmtId="0" fontId="5" fillId="9" borderId="1" xfId="0" applyFont="1" applyFill="1" applyBorder="1"/>
    <xf numFmtId="0" fontId="0" fillId="9" borderId="1" xfId="0" applyFill="1" applyBorder="1" applyAlignment="1">
      <alignment horizontal="right"/>
    </xf>
    <xf numFmtId="0" fontId="0" fillId="9" borderId="0" xfId="0" applyFill="1" applyAlignment="1">
      <alignment horizontal="right"/>
    </xf>
    <xf numFmtId="164" fontId="0" fillId="9" borderId="0" xfId="0" applyNumberFormat="1" applyFill="1"/>
    <xf numFmtId="0" fontId="0" fillId="9" borderId="1" xfId="0" applyFill="1" applyBorder="1" applyAlignment="1">
      <alignment wrapText="1"/>
    </xf>
    <xf numFmtId="165" fontId="0" fillId="9" borderId="0" xfId="0" applyNumberFormat="1" applyFill="1"/>
    <xf numFmtId="165" fontId="0" fillId="0" borderId="0" xfId="0" applyNumberFormat="1"/>
    <xf numFmtId="164" fontId="0" fillId="10" borderId="1" xfId="0" applyNumberFormat="1" applyFill="1" applyBorder="1"/>
    <xf numFmtId="0" fontId="0" fillId="0" borderId="14" xfId="0" applyBorder="1"/>
    <xf numFmtId="165" fontId="0" fillId="0" borderId="14" xfId="0" applyNumberFormat="1" applyBorder="1"/>
    <xf numFmtId="14" fontId="0" fillId="0" borderId="14" xfId="0" applyNumberFormat="1" applyBorder="1"/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0" fillId="0" borderId="15" xfId="0" applyBorder="1"/>
    <xf numFmtId="165" fontId="0" fillId="0" borderId="15" xfId="0" applyNumberFormat="1" applyBorder="1"/>
    <xf numFmtId="0" fontId="0" fillId="3" borderId="14" xfId="0" applyFill="1" applyBorder="1"/>
    <xf numFmtId="165" fontId="0" fillId="3" borderId="14" xfId="0" applyNumberFormat="1" applyFill="1" applyBorder="1"/>
    <xf numFmtId="164" fontId="0" fillId="3" borderId="14" xfId="0" applyNumberFormat="1" applyFill="1" applyBorder="1"/>
    <xf numFmtId="14" fontId="0" fillId="3" borderId="14" xfId="0" applyNumberFormat="1" applyFill="1" applyBorder="1"/>
    <xf numFmtId="0" fontId="0" fillId="3" borderId="14" xfId="0" applyFill="1" applyBorder="1" applyAlignment="1">
      <alignment wrapText="1"/>
    </xf>
    <xf numFmtId="0" fontId="7" fillId="3" borderId="1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opLeftCell="A10" workbookViewId="0">
      <selection activeCell="A14" sqref="A14"/>
    </sheetView>
  </sheetViews>
  <sheetFormatPr defaultRowHeight="14.4" x14ac:dyDescent="0.3"/>
  <cols>
    <col min="1" max="1" width="20.88671875" customWidth="1"/>
    <col min="2" max="2" width="12" customWidth="1"/>
    <col min="3" max="3" width="36.88671875" customWidth="1"/>
    <col min="4" max="4" width="17" customWidth="1"/>
    <col min="5" max="5" width="12.33203125" customWidth="1"/>
  </cols>
  <sheetData>
    <row r="1" spans="1:5" ht="25.8" x14ac:dyDescent="0.5">
      <c r="A1" s="1" t="s">
        <v>0</v>
      </c>
      <c r="B1" s="1"/>
      <c r="D1" s="3" t="s">
        <v>1</v>
      </c>
    </row>
    <row r="2" spans="1:5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spans="1:5" x14ac:dyDescent="0.3">
      <c r="A3" t="s">
        <v>7</v>
      </c>
      <c r="B3" s="4">
        <v>3</v>
      </c>
      <c r="C3" t="s">
        <v>8</v>
      </c>
      <c r="D3" t="s">
        <v>9</v>
      </c>
      <c r="E3" s="3">
        <v>900</v>
      </c>
    </row>
    <row r="4" spans="1:5" x14ac:dyDescent="0.3">
      <c r="A4" t="s">
        <v>10</v>
      </c>
      <c r="B4" s="4">
        <v>4</v>
      </c>
      <c r="C4" t="s">
        <v>11</v>
      </c>
      <c r="D4" t="s">
        <v>10</v>
      </c>
      <c r="E4" s="3">
        <v>900</v>
      </c>
    </row>
    <row r="5" spans="1:5" x14ac:dyDescent="0.3">
      <c r="A5" t="s">
        <v>12</v>
      </c>
      <c r="B5" s="4">
        <v>1</v>
      </c>
      <c r="C5" t="s">
        <v>13</v>
      </c>
      <c r="D5" t="s">
        <v>14</v>
      </c>
      <c r="E5" s="3">
        <v>41.94</v>
      </c>
    </row>
    <row r="6" spans="1:5" x14ac:dyDescent="0.3">
      <c r="A6" t="s">
        <v>15</v>
      </c>
      <c r="B6" s="4">
        <v>5</v>
      </c>
      <c r="C6" t="s">
        <v>16</v>
      </c>
      <c r="D6" t="s">
        <v>17</v>
      </c>
      <c r="E6" s="3">
        <v>150</v>
      </c>
    </row>
    <row r="7" spans="1:5" ht="28.8" x14ac:dyDescent="0.3">
      <c r="A7" t="s">
        <v>18</v>
      </c>
      <c r="B7" s="4">
        <v>4</v>
      </c>
      <c r="C7" t="s">
        <v>19</v>
      </c>
      <c r="D7" s="2" t="s">
        <v>20</v>
      </c>
      <c r="E7" s="3">
        <v>395</v>
      </c>
    </row>
    <row r="8" spans="1:5" x14ac:dyDescent="0.3">
      <c r="A8" t="s">
        <v>21</v>
      </c>
      <c r="B8" s="4">
        <v>4</v>
      </c>
      <c r="C8" t="s">
        <v>22</v>
      </c>
      <c r="D8" t="s">
        <v>23</v>
      </c>
      <c r="E8" s="3">
        <v>310</v>
      </c>
    </row>
    <row r="9" spans="1:5" x14ac:dyDescent="0.3">
      <c r="A9" t="s">
        <v>15</v>
      </c>
      <c r="B9" s="4">
        <v>5</v>
      </c>
      <c r="C9" t="s">
        <v>16</v>
      </c>
      <c r="D9" t="s">
        <v>24</v>
      </c>
      <c r="E9" s="3">
        <v>120</v>
      </c>
    </row>
    <row r="10" spans="1:5" x14ac:dyDescent="0.3">
      <c r="A10" t="s">
        <v>25</v>
      </c>
      <c r="B10" s="4">
        <v>1</v>
      </c>
      <c r="C10" t="s">
        <v>26</v>
      </c>
      <c r="D10" t="s">
        <v>27</v>
      </c>
      <c r="E10" s="3">
        <v>54</v>
      </c>
    </row>
    <row r="11" spans="1:5" x14ac:dyDescent="0.3">
      <c r="A11" t="s">
        <v>12</v>
      </c>
      <c r="B11" s="4">
        <v>1</v>
      </c>
      <c r="C11" t="s">
        <v>13</v>
      </c>
      <c r="D11" t="s">
        <v>28</v>
      </c>
      <c r="E11" s="3">
        <v>12.8</v>
      </c>
    </row>
    <row r="12" spans="1:5" x14ac:dyDescent="0.3">
      <c r="A12" t="s">
        <v>29</v>
      </c>
      <c r="B12" s="4">
        <v>4</v>
      </c>
      <c r="C12" t="s">
        <v>30</v>
      </c>
      <c r="D12" t="s">
        <v>31</v>
      </c>
      <c r="E12" s="3">
        <v>360</v>
      </c>
    </row>
    <row r="13" spans="1:5" x14ac:dyDescent="0.3">
      <c r="A13" t="s">
        <v>25</v>
      </c>
      <c r="B13" s="4">
        <v>1</v>
      </c>
      <c r="C13" t="s">
        <v>26</v>
      </c>
      <c r="D13" t="s">
        <v>27</v>
      </c>
      <c r="E13" s="3">
        <v>1293.5999999999999</v>
      </c>
    </row>
    <row r="14" spans="1:5" x14ac:dyDescent="0.3">
      <c r="A14" t="s">
        <v>32</v>
      </c>
      <c r="B14" s="4">
        <v>2</v>
      </c>
      <c r="C14" t="s">
        <v>33</v>
      </c>
      <c r="D14" t="s">
        <v>34</v>
      </c>
      <c r="E14" s="3">
        <v>275</v>
      </c>
    </row>
    <row r="15" spans="1:5" x14ac:dyDescent="0.3">
      <c r="A15" t="s">
        <v>15</v>
      </c>
      <c r="B15" s="4">
        <v>5</v>
      </c>
      <c r="C15" t="s">
        <v>16</v>
      </c>
      <c r="D15" t="s">
        <v>35</v>
      </c>
      <c r="E15" s="3">
        <v>160</v>
      </c>
    </row>
    <row r="16" spans="1:5" x14ac:dyDescent="0.3">
      <c r="A16" t="s">
        <v>29</v>
      </c>
      <c r="B16" s="4">
        <v>4</v>
      </c>
      <c r="C16" t="s">
        <v>36</v>
      </c>
      <c r="D16" t="s">
        <v>37</v>
      </c>
      <c r="E16" s="3">
        <v>480</v>
      </c>
    </row>
    <row r="17" spans="1:7" x14ac:dyDescent="0.3">
      <c r="A17" t="s">
        <v>25</v>
      </c>
      <c r="B17" s="4">
        <v>1</v>
      </c>
      <c r="C17" t="s">
        <v>26</v>
      </c>
      <c r="D17" t="s">
        <v>27</v>
      </c>
      <c r="E17" s="3">
        <v>695.08</v>
      </c>
    </row>
    <row r="18" spans="1:7" x14ac:dyDescent="0.3">
      <c r="A18" t="s">
        <v>7</v>
      </c>
      <c r="B18" s="4">
        <v>3</v>
      </c>
      <c r="C18" t="s">
        <v>8</v>
      </c>
      <c r="D18" t="s">
        <v>9</v>
      </c>
      <c r="E18" s="3">
        <v>840</v>
      </c>
    </row>
    <row r="19" spans="1:7" x14ac:dyDescent="0.3">
      <c r="A19" t="s">
        <v>25</v>
      </c>
      <c r="B19" s="4">
        <v>1</v>
      </c>
      <c r="C19" t="s">
        <v>26</v>
      </c>
      <c r="D19" t="s">
        <v>27</v>
      </c>
      <c r="E19" s="3">
        <v>110</v>
      </c>
    </row>
    <row r="20" spans="1:7" x14ac:dyDescent="0.3">
      <c r="A20" t="s">
        <v>25</v>
      </c>
      <c r="B20" s="4"/>
      <c r="D20" t="s">
        <v>27</v>
      </c>
      <c r="E20" s="3">
        <v>70</v>
      </c>
    </row>
    <row r="21" spans="1:7" x14ac:dyDescent="0.3">
      <c r="A21" t="s">
        <v>25</v>
      </c>
      <c r="B21" s="4"/>
      <c r="D21" t="s">
        <v>27</v>
      </c>
      <c r="E21" s="3">
        <v>515</v>
      </c>
    </row>
    <row r="22" spans="1:7" x14ac:dyDescent="0.3">
      <c r="A22" t="s">
        <v>25</v>
      </c>
      <c r="B22" s="4"/>
      <c r="D22" t="s">
        <v>27</v>
      </c>
      <c r="E22" s="3">
        <v>27</v>
      </c>
    </row>
    <row r="23" spans="1:7" x14ac:dyDescent="0.3">
      <c r="A23" t="s">
        <v>38</v>
      </c>
      <c r="B23" s="4">
        <v>5</v>
      </c>
      <c r="E23" s="3">
        <v>160</v>
      </c>
    </row>
    <row r="24" spans="1:7" x14ac:dyDescent="0.3">
      <c r="A24" t="s">
        <v>29</v>
      </c>
      <c r="B24" s="4">
        <v>4</v>
      </c>
      <c r="C24" t="s">
        <v>30</v>
      </c>
      <c r="D24" t="s">
        <v>39</v>
      </c>
      <c r="E24" s="7">
        <v>324</v>
      </c>
    </row>
    <row r="25" spans="1:7" x14ac:dyDescent="0.3">
      <c r="B25" s="4">
        <v>4</v>
      </c>
      <c r="C25" t="s">
        <v>40</v>
      </c>
      <c r="D25" t="s">
        <v>41</v>
      </c>
      <c r="E25" s="3">
        <v>1669.2</v>
      </c>
    </row>
    <row r="26" spans="1:7" x14ac:dyDescent="0.3">
      <c r="A26" s="6" t="s">
        <v>42</v>
      </c>
      <c r="B26" s="6">
        <v>4</v>
      </c>
      <c r="C26" s="6" t="s">
        <v>43</v>
      </c>
      <c r="D26" s="6" t="s">
        <v>42</v>
      </c>
      <c r="E26" s="7">
        <v>300</v>
      </c>
    </row>
    <row r="27" spans="1:7" x14ac:dyDescent="0.3">
      <c r="A27" s="6" t="s">
        <v>18</v>
      </c>
      <c r="B27" s="8">
        <v>4</v>
      </c>
      <c r="C27" s="6" t="s">
        <v>44</v>
      </c>
      <c r="D27" s="6" t="s">
        <v>45</v>
      </c>
      <c r="E27" s="7">
        <v>325</v>
      </c>
    </row>
    <row r="28" spans="1:7" x14ac:dyDescent="0.3">
      <c r="A28" s="6" t="s">
        <v>46</v>
      </c>
      <c r="B28" s="4" t="s">
        <v>47</v>
      </c>
      <c r="C28" s="6" t="s">
        <v>30</v>
      </c>
      <c r="D28" s="9" t="s">
        <v>48</v>
      </c>
      <c r="E28" s="3">
        <v>695</v>
      </c>
    </row>
    <row r="29" spans="1:7" x14ac:dyDescent="0.3">
      <c r="A29" s="6" t="s">
        <v>12</v>
      </c>
      <c r="B29" s="4">
        <v>1</v>
      </c>
      <c r="C29" s="6" t="s">
        <v>13</v>
      </c>
      <c r="D29" s="2" t="s">
        <v>49</v>
      </c>
      <c r="E29" s="3">
        <v>17.989999999999998</v>
      </c>
      <c r="G29" s="5"/>
    </row>
    <row r="30" spans="1:7" x14ac:dyDescent="0.3">
      <c r="A30" s="6" t="s">
        <v>29</v>
      </c>
      <c r="B30" s="4">
        <v>4</v>
      </c>
      <c r="C30" s="6" t="s">
        <v>50</v>
      </c>
      <c r="D30" t="s">
        <v>51</v>
      </c>
      <c r="E30" s="3">
        <v>150</v>
      </c>
      <c r="G30" s="5"/>
    </row>
    <row r="31" spans="1:7" x14ac:dyDescent="0.3">
      <c r="A31" s="6" t="s">
        <v>12</v>
      </c>
      <c r="B31" s="4">
        <v>1</v>
      </c>
      <c r="C31" s="6" t="s">
        <v>13</v>
      </c>
      <c r="D31" s="6" t="s">
        <v>49</v>
      </c>
      <c r="E31" s="3">
        <v>135.97999999999999</v>
      </c>
      <c r="G31" s="5"/>
    </row>
    <row r="32" spans="1:7" x14ac:dyDescent="0.3">
      <c r="A32" s="6" t="s">
        <v>12</v>
      </c>
      <c r="B32" s="4">
        <v>1</v>
      </c>
      <c r="C32" s="6" t="s">
        <v>13</v>
      </c>
      <c r="D32" s="6" t="s">
        <v>28</v>
      </c>
      <c r="E32" s="3">
        <v>79.5</v>
      </c>
      <c r="G32" s="5"/>
    </row>
    <row r="33" spans="1:7" x14ac:dyDescent="0.3">
      <c r="A33" s="6" t="s">
        <v>12</v>
      </c>
      <c r="B33" s="4">
        <v>1</v>
      </c>
      <c r="C33" s="6" t="s">
        <v>13</v>
      </c>
      <c r="D33" t="s">
        <v>49</v>
      </c>
      <c r="E33" s="3">
        <v>139.5</v>
      </c>
      <c r="G33" s="5"/>
    </row>
    <row r="34" spans="1:7" x14ac:dyDescent="0.3">
      <c r="A34" s="6" t="s">
        <v>12</v>
      </c>
      <c r="B34" s="4">
        <v>1</v>
      </c>
      <c r="C34" s="6" t="s">
        <v>13</v>
      </c>
      <c r="D34" t="s">
        <v>14</v>
      </c>
      <c r="E34" s="3">
        <v>251.8</v>
      </c>
    </row>
    <row r="35" spans="1:7" x14ac:dyDescent="0.3">
      <c r="A35" s="6" t="s">
        <v>52</v>
      </c>
      <c r="B35" s="4">
        <v>5</v>
      </c>
      <c r="C35" s="6" t="s">
        <v>53</v>
      </c>
      <c r="D35" t="s">
        <v>54</v>
      </c>
      <c r="E35" s="3">
        <v>500</v>
      </c>
    </row>
    <row r="36" spans="1:7" x14ac:dyDescent="0.3">
      <c r="A36" s="6" t="s">
        <v>55</v>
      </c>
      <c r="B36" t="s">
        <v>47</v>
      </c>
      <c r="C36" s="6" t="s">
        <v>56</v>
      </c>
      <c r="D36" t="s">
        <v>55</v>
      </c>
      <c r="E36" s="3">
        <v>1860</v>
      </c>
    </row>
    <row r="37" spans="1:7" x14ac:dyDescent="0.3">
      <c r="E37" s="3">
        <f>SUM(E3:E36)</f>
        <v>14317.39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opLeftCell="A2" workbookViewId="0">
      <selection activeCell="N13" sqref="N13"/>
    </sheetView>
  </sheetViews>
  <sheetFormatPr defaultRowHeight="14.4" x14ac:dyDescent="0.3"/>
  <cols>
    <col min="1" max="1" width="15.88671875" customWidth="1"/>
    <col min="3" max="3" width="34.44140625" customWidth="1"/>
    <col min="4" max="4" width="15.33203125" customWidth="1"/>
    <col min="5" max="5" width="10.109375" bestFit="1" customWidth="1"/>
    <col min="7" max="7" width="10.5546875" customWidth="1"/>
  </cols>
  <sheetData>
    <row r="1" spans="1:5" ht="25.8" x14ac:dyDescent="0.5">
      <c r="A1" s="1" t="s">
        <v>57</v>
      </c>
      <c r="B1" s="1"/>
      <c r="D1" s="3" t="s">
        <v>58</v>
      </c>
    </row>
    <row r="2" spans="1:5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spans="1:5" x14ac:dyDescent="0.3">
      <c r="A3" t="s">
        <v>59</v>
      </c>
      <c r="B3" s="4">
        <v>2</v>
      </c>
      <c r="C3" s="2" t="s">
        <v>60</v>
      </c>
      <c r="D3" t="s">
        <v>61</v>
      </c>
      <c r="E3" s="3">
        <v>695</v>
      </c>
    </row>
    <row r="4" spans="1:5" x14ac:dyDescent="0.3">
      <c r="A4" t="s">
        <v>25</v>
      </c>
      <c r="B4" s="4">
        <v>1</v>
      </c>
      <c r="C4" t="s">
        <v>26</v>
      </c>
      <c r="D4" t="s">
        <v>27</v>
      </c>
      <c r="E4" s="3">
        <v>17</v>
      </c>
    </row>
    <row r="5" spans="1:5" x14ac:dyDescent="0.3">
      <c r="A5" t="s">
        <v>25</v>
      </c>
      <c r="B5" s="4">
        <v>1</v>
      </c>
      <c r="C5" t="s">
        <v>26</v>
      </c>
      <c r="D5" t="s">
        <v>27</v>
      </c>
      <c r="E5" s="3">
        <v>30</v>
      </c>
    </row>
    <row r="6" spans="1:5" x14ac:dyDescent="0.3">
      <c r="A6" t="s">
        <v>25</v>
      </c>
      <c r="B6" s="4">
        <v>1</v>
      </c>
      <c r="C6" t="s">
        <v>26</v>
      </c>
      <c r="D6" t="s">
        <v>27</v>
      </c>
      <c r="E6" s="3">
        <v>27</v>
      </c>
    </row>
    <row r="7" spans="1:5" x14ac:dyDescent="0.3">
      <c r="A7" t="s">
        <v>15</v>
      </c>
      <c r="B7" s="4">
        <v>5</v>
      </c>
      <c r="C7" t="s">
        <v>16</v>
      </c>
      <c r="D7" t="s">
        <v>17</v>
      </c>
      <c r="E7" s="3">
        <v>170</v>
      </c>
    </row>
    <row r="8" spans="1:5" x14ac:dyDescent="0.3">
      <c r="A8" t="s">
        <v>62</v>
      </c>
      <c r="B8" s="4">
        <v>5</v>
      </c>
      <c r="C8" t="s">
        <v>63</v>
      </c>
      <c r="D8" t="s">
        <v>54</v>
      </c>
      <c r="E8" s="3">
        <v>500</v>
      </c>
    </row>
    <row r="9" spans="1:5" x14ac:dyDescent="0.3">
      <c r="A9" t="s">
        <v>12</v>
      </c>
      <c r="B9" s="4">
        <v>1</v>
      </c>
      <c r="C9" t="s">
        <v>13</v>
      </c>
      <c r="D9" t="s">
        <v>64</v>
      </c>
      <c r="E9" s="3">
        <v>380</v>
      </c>
    </row>
    <row r="10" spans="1:5" x14ac:dyDescent="0.3">
      <c r="A10" t="s">
        <v>25</v>
      </c>
      <c r="B10" s="4">
        <v>1</v>
      </c>
      <c r="C10" t="s">
        <v>26</v>
      </c>
      <c r="D10" t="s">
        <v>27</v>
      </c>
      <c r="E10" s="3">
        <v>9</v>
      </c>
    </row>
    <row r="11" spans="1:5" x14ac:dyDescent="0.3">
      <c r="B11" s="4"/>
      <c r="C11" s="2" t="s">
        <v>65</v>
      </c>
      <c r="E11" s="3">
        <v>20</v>
      </c>
    </row>
    <row r="12" spans="1:5" x14ac:dyDescent="0.3">
      <c r="A12" t="s">
        <v>25</v>
      </c>
      <c r="B12" s="4">
        <v>1</v>
      </c>
      <c r="C12" t="s">
        <v>26</v>
      </c>
      <c r="D12" t="s">
        <v>27</v>
      </c>
      <c r="E12" s="3">
        <v>13</v>
      </c>
    </row>
    <row r="13" spans="1:5" x14ac:dyDescent="0.3">
      <c r="A13" t="s">
        <v>55</v>
      </c>
      <c r="B13" s="4" t="s">
        <v>47</v>
      </c>
      <c r="C13" t="s">
        <v>56</v>
      </c>
      <c r="D13" t="s">
        <v>55</v>
      </c>
      <c r="E13" s="3">
        <v>1876</v>
      </c>
    </row>
    <row r="14" spans="1:5" x14ac:dyDescent="0.3">
      <c r="A14" t="s">
        <v>29</v>
      </c>
      <c r="B14" s="4">
        <v>4</v>
      </c>
      <c r="C14" t="s">
        <v>50</v>
      </c>
      <c r="D14" t="s">
        <v>66</v>
      </c>
      <c r="E14" s="3">
        <v>300</v>
      </c>
    </row>
    <row r="15" spans="1:5" x14ac:dyDescent="0.3">
      <c r="A15" t="s">
        <v>18</v>
      </c>
      <c r="B15" s="4">
        <v>4</v>
      </c>
      <c r="C15" t="s">
        <v>67</v>
      </c>
      <c r="D15" t="s">
        <v>45</v>
      </c>
      <c r="E15" s="3">
        <v>325</v>
      </c>
    </row>
    <row r="16" spans="1:5" x14ac:dyDescent="0.3">
      <c r="A16" t="s">
        <v>12</v>
      </c>
      <c r="B16" s="4">
        <v>1</v>
      </c>
      <c r="C16" t="s">
        <v>13</v>
      </c>
      <c r="D16" t="s">
        <v>28</v>
      </c>
      <c r="E16" s="3">
        <v>195</v>
      </c>
    </row>
    <row r="17" spans="1:9" x14ac:dyDescent="0.3">
      <c r="A17" t="s">
        <v>68</v>
      </c>
      <c r="B17" s="4">
        <v>4</v>
      </c>
      <c r="C17" t="s">
        <v>69</v>
      </c>
      <c r="D17" t="s">
        <v>69</v>
      </c>
      <c r="E17" s="3">
        <v>1000</v>
      </c>
    </row>
    <row r="18" spans="1:9" x14ac:dyDescent="0.3">
      <c r="A18" t="s">
        <v>68</v>
      </c>
      <c r="B18" s="4">
        <v>4</v>
      </c>
      <c r="C18" t="s">
        <v>42</v>
      </c>
      <c r="D18" t="s">
        <v>42</v>
      </c>
      <c r="E18" s="3">
        <v>618</v>
      </c>
    </row>
    <row r="19" spans="1:9" x14ac:dyDescent="0.3">
      <c r="A19" t="s">
        <v>29</v>
      </c>
      <c r="B19" s="4">
        <v>4</v>
      </c>
      <c r="C19" t="s">
        <v>70</v>
      </c>
      <c r="D19" t="s">
        <v>66</v>
      </c>
      <c r="E19" s="3">
        <v>360</v>
      </c>
    </row>
    <row r="20" spans="1:9" x14ac:dyDescent="0.3">
      <c r="A20" t="s">
        <v>7</v>
      </c>
      <c r="B20" s="4">
        <v>3</v>
      </c>
      <c r="C20" t="s">
        <v>71</v>
      </c>
      <c r="D20" t="s">
        <v>72</v>
      </c>
      <c r="E20" s="3">
        <v>625</v>
      </c>
    </row>
    <row r="21" spans="1:9" x14ac:dyDescent="0.3">
      <c r="A21" t="s">
        <v>73</v>
      </c>
      <c r="B21" s="4">
        <v>1</v>
      </c>
      <c r="C21" t="s">
        <v>74</v>
      </c>
      <c r="D21" t="s">
        <v>55</v>
      </c>
      <c r="E21" s="3">
        <v>3512</v>
      </c>
    </row>
    <row r="22" spans="1:9" x14ac:dyDescent="0.3">
      <c r="A22" t="s">
        <v>21</v>
      </c>
      <c r="B22" s="4">
        <v>4</v>
      </c>
      <c r="C22" t="s">
        <v>75</v>
      </c>
      <c r="D22" t="s">
        <v>76</v>
      </c>
      <c r="E22" s="3">
        <v>310</v>
      </c>
    </row>
    <row r="23" spans="1:9" x14ac:dyDescent="0.3">
      <c r="A23" t="s">
        <v>15</v>
      </c>
      <c r="B23" s="4">
        <v>5</v>
      </c>
      <c r="C23" t="s">
        <v>16</v>
      </c>
      <c r="D23" t="s">
        <v>77</v>
      </c>
      <c r="E23" s="3">
        <v>110</v>
      </c>
    </row>
    <row r="24" spans="1:9" ht="28.8" x14ac:dyDescent="0.3">
      <c r="A24" s="2" t="s">
        <v>46</v>
      </c>
      <c r="B24" t="s">
        <v>47</v>
      </c>
      <c r="C24" t="s">
        <v>78</v>
      </c>
      <c r="D24" s="2" t="s">
        <v>48</v>
      </c>
      <c r="E24" s="3">
        <v>450</v>
      </c>
    </row>
    <row r="25" spans="1:9" x14ac:dyDescent="0.3">
      <c r="A25" s="12" t="s">
        <v>29</v>
      </c>
      <c r="B25" s="13">
        <v>4</v>
      </c>
      <c r="C25" s="14" t="s">
        <v>48</v>
      </c>
      <c r="D25" s="12" t="s">
        <v>48</v>
      </c>
      <c r="E25" s="22">
        <v>100</v>
      </c>
      <c r="F25" s="17"/>
      <c r="G25" s="15">
        <v>43962</v>
      </c>
      <c r="H25" s="12" t="s">
        <v>79</v>
      </c>
      <c r="I25" s="17"/>
    </row>
    <row r="26" spans="1:9" ht="28.8" x14ac:dyDescent="0.3">
      <c r="A26" t="s">
        <v>7</v>
      </c>
      <c r="B26" s="4">
        <v>3</v>
      </c>
      <c r="C26" t="s">
        <v>78</v>
      </c>
      <c r="D26" s="2" t="s">
        <v>48</v>
      </c>
      <c r="E26" s="3">
        <v>300</v>
      </c>
    </row>
    <row r="27" spans="1:9" x14ac:dyDescent="0.3">
      <c r="E27" s="3">
        <f>SUM(E3:E26)</f>
        <v>11942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"/>
  <sheetViews>
    <sheetView topLeftCell="A9" workbookViewId="0">
      <selection activeCell="F23" sqref="F23"/>
    </sheetView>
  </sheetViews>
  <sheetFormatPr defaultRowHeight="14.4" x14ac:dyDescent="0.3"/>
  <cols>
    <col min="1" max="1" width="16.5546875" customWidth="1"/>
    <col min="2" max="2" width="15.88671875" customWidth="1"/>
    <col min="3" max="3" width="28.44140625" customWidth="1"/>
    <col min="4" max="4" width="18.5546875" customWidth="1"/>
    <col min="5" max="6" width="12" style="3" customWidth="1"/>
    <col min="7" max="7" width="10.6640625" bestFit="1" customWidth="1"/>
    <col min="8" max="8" width="11.109375" style="2" bestFit="1" customWidth="1"/>
    <col min="9" max="9" width="10" style="3" customWidth="1"/>
    <col min="10" max="10" width="35.88671875" bestFit="1" customWidth="1"/>
    <col min="11" max="11" width="21.6640625" bestFit="1" customWidth="1"/>
  </cols>
  <sheetData>
    <row r="1" spans="1:11" x14ac:dyDescent="0.3">
      <c r="A1" s="10" t="s">
        <v>2</v>
      </c>
      <c r="B1" s="10" t="s">
        <v>3</v>
      </c>
      <c r="C1" s="10" t="s">
        <v>4</v>
      </c>
      <c r="D1" s="10" t="s">
        <v>5</v>
      </c>
      <c r="E1" s="11" t="s">
        <v>80</v>
      </c>
      <c r="F1" s="11" t="s">
        <v>81</v>
      </c>
      <c r="G1" s="10" t="s">
        <v>82</v>
      </c>
      <c r="H1" s="27" t="s">
        <v>83</v>
      </c>
      <c r="I1" s="24" t="s">
        <v>84</v>
      </c>
    </row>
    <row r="2" spans="1:11" ht="15.6" x14ac:dyDescent="0.3">
      <c r="A2" s="10"/>
      <c r="B2" s="10"/>
      <c r="C2" s="10"/>
      <c r="D2" s="10"/>
      <c r="E2" s="11"/>
      <c r="F2" s="11"/>
      <c r="G2" s="10"/>
      <c r="H2" s="28"/>
      <c r="I2" s="25">
        <v>5549.17</v>
      </c>
      <c r="K2" s="26" t="s">
        <v>85</v>
      </c>
    </row>
    <row r="3" spans="1:11" ht="28.8" x14ac:dyDescent="0.3">
      <c r="A3" s="12" t="s">
        <v>55</v>
      </c>
      <c r="B3" s="13" t="s">
        <v>47</v>
      </c>
      <c r="C3" s="12" t="s">
        <v>86</v>
      </c>
      <c r="D3" s="14" t="s">
        <v>87</v>
      </c>
      <c r="E3" s="23">
        <v>1705</v>
      </c>
      <c r="F3" s="17"/>
      <c r="G3" s="15">
        <v>44082</v>
      </c>
      <c r="H3" s="14" t="s">
        <v>79</v>
      </c>
      <c r="I3" s="17">
        <f>I2-E3+F3</f>
        <v>3844.17</v>
      </c>
      <c r="K3" s="18" t="s">
        <v>88</v>
      </c>
    </row>
    <row r="4" spans="1:11" ht="28.8" x14ac:dyDescent="0.3">
      <c r="A4" s="12" t="s">
        <v>89</v>
      </c>
      <c r="B4" s="16" t="s">
        <v>90</v>
      </c>
      <c r="C4" s="14" t="s">
        <v>91</v>
      </c>
      <c r="D4" s="14" t="s">
        <v>66</v>
      </c>
      <c r="E4" s="22">
        <v>3000</v>
      </c>
      <c r="F4" s="17"/>
      <c r="G4" s="15">
        <v>44112</v>
      </c>
      <c r="H4" s="14" t="s">
        <v>79</v>
      </c>
      <c r="I4" s="17">
        <f>I3-E4+F4</f>
        <v>844.17000000000007</v>
      </c>
      <c r="K4" s="20" t="s">
        <v>92</v>
      </c>
    </row>
    <row r="5" spans="1:11" ht="15.6" x14ac:dyDescent="0.3">
      <c r="A5" s="12" t="s">
        <v>29</v>
      </c>
      <c r="B5" s="13">
        <v>4</v>
      </c>
      <c r="C5" s="12" t="s">
        <v>93</v>
      </c>
      <c r="D5" s="14" t="s">
        <v>66</v>
      </c>
      <c r="E5" s="22">
        <v>720</v>
      </c>
      <c r="F5" s="17"/>
      <c r="G5" s="15">
        <v>44112</v>
      </c>
      <c r="H5" s="14" t="s">
        <v>79</v>
      </c>
      <c r="I5" s="17">
        <f>I4-E5+F5</f>
        <v>124.17000000000007</v>
      </c>
      <c r="K5" s="19" t="s">
        <v>94</v>
      </c>
    </row>
    <row r="6" spans="1:11" x14ac:dyDescent="0.3">
      <c r="A6" s="12" t="s">
        <v>29</v>
      </c>
      <c r="B6" s="13">
        <v>4</v>
      </c>
      <c r="C6" s="12" t="s">
        <v>95</v>
      </c>
      <c r="D6" s="14" t="s">
        <v>66</v>
      </c>
      <c r="E6" s="22">
        <v>720</v>
      </c>
      <c r="F6" s="17"/>
      <c r="G6" s="15">
        <v>44112</v>
      </c>
      <c r="H6" s="14" t="s">
        <v>79</v>
      </c>
      <c r="I6" s="17">
        <f t="shared" ref="I6:I18" si="0">I5-E6+F6</f>
        <v>-595.82999999999993</v>
      </c>
    </row>
    <row r="7" spans="1:11" x14ac:dyDescent="0.3">
      <c r="A7" s="12" t="s">
        <v>59</v>
      </c>
      <c r="B7" s="13">
        <v>2</v>
      </c>
      <c r="C7" s="14" t="s">
        <v>60</v>
      </c>
      <c r="D7" s="12" t="s">
        <v>61</v>
      </c>
      <c r="E7" s="22">
        <v>695</v>
      </c>
      <c r="F7" s="17"/>
      <c r="G7" s="15">
        <v>44120</v>
      </c>
      <c r="H7" s="14" t="s">
        <v>79</v>
      </c>
      <c r="I7" s="17">
        <f t="shared" si="0"/>
        <v>-1290.83</v>
      </c>
    </row>
    <row r="8" spans="1:11" x14ac:dyDescent="0.3">
      <c r="A8" s="12" t="s">
        <v>25</v>
      </c>
      <c r="B8" s="13">
        <v>1</v>
      </c>
      <c r="C8" s="12" t="s">
        <v>96</v>
      </c>
      <c r="D8" s="14" t="s">
        <v>27</v>
      </c>
      <c r="E8" s="21">
        <v>64</v>
      </c>
      <c r="F8" s="17"/>
      <c r="G8" s="15">
        <v>44120</v>
      </c>
      <c r="H8" s="14" t="s">
        <v>79</v>
      </c>
      <c r="I8" s="17">
        <f t="shared" si="0"/>
        <v>-1354.83</v>
      </c>
    </row>
    <row r="9" spans="1:11" x14ac:dyDescent="0.3">
      <c r="A9" s="12" t="s">
        <v>97</v>
      </c>
      <c r="B9" s="13" t="s">
        <v>47</v>
      </c>
      <c r="C9" s="12" t="s">
        <v>98</v>
      </c>
      <c r="D9" s="14" t="s">
        <v>99</v>
      </c>
      <c r="E9" s="22">
        <v>495</v>
      </c>
      <c r="F9" s="17"/>
      <c r="G9" s="15">
        <v>44123</v>
      </c>
      <c r="H9" s="14" t="s">
        <v>79</v>
      </c>
      <c r="I9" s="17">
        <f t="shared" si="0"/>
        <v>-1849.83</v>
      </c>
    </row>
    <row r="10" spans="1:11" x14ac:dyDescent="0.3">
      <c r="A10" s="12" t="s">
        <v>100</v>
      </c>
      <c r="B10" s="13">
        <v>3</v>
      </c>
      <c r="C10" s="12" t="s">
        <v>101</v>
      </c>
      <c r="D10" s="12" t="s">
        <v>102</v>
      </c>
      <c r="E10" s="21">
        <v>995</v>
      </c>
      <c r="F10" s="17">
        <v>10302</v>
      </c>
      <c r="G10" s="15">
        <v>44145</v>
      </c>
      <c r="H10" s="14" t="s">
        <v>79</v>
      </c>
      <c r="I10" s="17">
        <f t="shared" si="0"/>
        <v>7457.17</v>
      </c>
      <c r="J10" t="s">
        <v>103</v>
      </c>
    </row>
    <row r="11" spans="1:11" x14ac:dyDescent="0.3">
      <c r="A11" s="12" t="s">
        <v>104</v>
      </c>
      <c r="B11" s="13">
        <v>1</v>
      </c>
      <c r="C11" s="12" t="s">
        <v>105</v>
      </c>
      <c r="D11" s="12" t="s">
        <v>106</v>
      </c>
      <c r="E11" s="21">
        <v>256.92</v>
      </c>
      <c r="F11" s="17"/>
      <c r="G11" s="15">
        <v>44153</v>
      </c>
      <c r="H11" s="14" t="s">
        <v>79</v>
      </c>
      <c r="I11" s="17">
        <f t="shared" si="0"/>
        <v>7200.25</v>
      </c>
    </row>
    <row r="12" spans="1:11" x14ac:dyDescent="0.3">
      <c r="A12" s="12" t="s">
        <v>107</v>
      </c>
      <c r="B12" s="13">
        <v>4</v>
      </c>
      <c r="C12" s="12" t="s">
        <v>45</v>
      </c>
      <c r="D12" s="14" t="s">
        <v>108</v>
      </c>
      <c r="E12" s="22">
        <v>325</v>
      </c>
      <c r="F12" s="17"/>
      <c r="G12" s="15">
        <v>44168</v>
      </c>
      <c r="H12" s="14" t="s">
        <v>79</v>
      </c>
      <c r="I12" s="17">
        <f t="shared" si="0"/>
        <v>6875.25</v>
      </c>
    </row>
    <row r="13" spans="1:11" x14ac:dyDescent="0.3">
      <c r="A13" s="12" t="s">
        <v>12</v>
      </c>
      <c r="B13" s="13">
        <v>1</v>
      </c>
      <c r="C13" s="12" t="s">
        <v>109</v>
      </c>
      <c r="D13" s="14"/>
      <c r="E13" s="21">
        <v>162.49</v>
      </c>
      <c r="F13" s="17"/>
      <c r="G13" s="15">
        <v>44182</v>
      </c>
      <c r="H13" s="14" t="s">
        <v>79</v>
      </c>
      <c r="I13" s="17">
        <f t="shared" si="0"/>
        <v>6712.76</v>
      </c>
    </row>
    <row r="14" spans="1:11" ht="15" thickBot="1" x14ac:dyDescent="0.35">
      <c r="A14" s="12" t="s">
        <v>12</v>
      </c>
      <c r="B14" s="13">
        <v>1</v>
      </c>
      <c r="C14" s="12" t="s">
        <v>77</v>
      </c>
      <c r="D14" s="14" t="s">
        <v>106</v>
      </c>
      <c r="E14" s="21">
        <v>244.82</v>
      </c>
      <c r="F14" s="17"/>
      <c r="G14" s="15">
        <v>44236</v>
      </c>
      <c r="H14" s="14" t="s">
        <v>79</v>
      </c>
      <c r="I14" s="17">
        <f t="shared" si="0"/>
        <v>6467.9400000000005</v>
      </c>
    </row>
    <row r="15" spans="1:11" ht="43.2" x14ac:dyDescent="0.3">
      <c r="A15" s="12" t="s">
        <v>12</v>
      </c>
      <c r="B15" s="13">
        <v>1</v>
      </c>
      <c r="C15" s="12" t="s">
        <v>13</v>
      </c>
      <c r="D15" s="14" t="s">
        <v>106</v>
      </c>
      <c r="E15" s="21">
        <v>2151.42</v>
      </c>
      <c r="F15" s="17"/>
      <c r="G15" s="15">
        <v>44273</v>
      </c>
      <c r="H15" s="14" t="s">
        <v>110</v>
      </c>
      <c r="I15" s="30">
        <f t="shared" si="0"/>
        <v>4316.5200000000004</v>
      </c>
      <c r="J15" s="31" t="s">
        <v>111</v>
      </c>
      <c r="K15" s="32">
        <v>17656</v>
      </c>
    </row>
    <row r="16" spans="1:11" x14ac:dyDescent="0.3">
      <c r="A16" s="12" t="s">
        <v>104</v>
      </c>
      <c r="B16" s="13">
        <v>1</v>
      </c>
      <c r="C16" s="12" t="s">
        <v>112</v>
      </c>
      <c r="D16" s="12" t="s">
        <v>106</v>
      </c>
      <c r="E16" s="21">
        <v>549.97</v>
      </c>
      <c r="F16" s="17"/>
      <c r="G16" s="12"/>
      <c r="H16" s="14"/>
      <c r="I16" s="30">
        <f t="shared" si="0"/>
        <v>3766.55</v>
      </c>
      <c r="J16" s="33" t="s">
        <v>113</v>
      </c>
      <c r="K16" s="34">
        <v>5549.17</v>
      </c>
    </row>
    <row r="17" spans="1:11" ht="15" thickBot="1" x14ac:dyDescent="0.35">
      <c r="A17" s="12" t="s">
        <v>12</v>
      </c>
      <c r="B17" s="13">
        <v>1</v>
      </c>
      <c r="C17" s="12" t="s">
        <v>114</v>
      </c>
      <c r="D17" s="14" t="s">
        <v>106</v>
      </c>
      <c r="E17" s="21">
        <v>119.98</v>
      </c>
      <c r="F17" s="17"/>
      <c r="G17" s="15">
        <v>44276</v>
      </c>
      <c r="H17" s="14" t="s">
        <v>115</v>
      </c>
      <c r="I17" s="30">
        <f t="shared" si="0"/>
        <v>3646.57</v>
      </c>
      <c r="J17" s="35" t="s">
        <v>116</v>
      </c>
      <c r="K17" s="36">
        <f>SUM(K15:K16)</f>
        <v>23205.17</v>
      </c>
    </row>
    <row r="18" spans="1:11" x14ac:dyDescent="0.3">
      <c r="A18" s="12" t="s">
        <v>55</v>
      </c>
      <c r="B18" s="13" t="s">
        <v>47</v>
      </c>
      <c r="C18" s="12" t="s">
        <v>117</v>
      </c>
      <c r="D18" s="12" t="s">
        <v>118</v>
      </c>
      <c r="E18" s="22">
        <v>175</v>
      </c>
      <c r="F18" s="17"/>
      <c r="G18" s="15">
        <v>44278</v>
      </c>
      <c r="H18" s="14" t="s">
        <v>115</v>
      </c>
      <c r="I18" s="17">
        <f t="shared" si="0"/>
        <v>3471.57</v>
      </c>
    </row>
    <row r="19" spans="1:11" x14ac:dyDescent="0.3">
      <c r="A19" s="12" t="s">
        <v>97</v>
      </c>
      <c r="B19" s="12" t="s">
        <v>47</v>
      </c>
      <c r="C19" s="12" t="s">
        <v>119</v>
      </c>
      <c r="D19" s="12" t="s">
        <v>99</v>
      </c>
      <c r="E19" s="22">
        <v>990</v>
      </c>
      <c r="F19" s="17"/>
      <c r="G19" s="15">
        <v>44280</v>
      </c>
      <c r="H19" s="14" t="s">
        <v>115</v>
      </c>
      <c r="I19" s="17">
        <f>I18-E19+F19</f>
        <v>2481.5700000000002</v>
      </c>
    </row>
    <row r="20" spans="1:11" x14ac:dyDescent="0.3">
      <c r="A20" s="12" t="s">
        <v>107</v>
      </c>
      <c r="B20" s="12">
        <v>1</v>
      </c>
      <c r="C20" s="12" t="s">
        <v>120</v>
      </c>
      <c r="D20" s="12" t="s">
        <v>75</v>
      </c>
      <c r="E20" s="22">
        <v>300</v>
      </c>
      <c r="F20" s="17"/>
      <c r="G20" s="15">
        <v>44307</v>
      </c>
      <c r="H20" s="14" t="s">
        <v>121</v>
      </c>
      <c r="I20" s="17">
        <f t="shared" ref="I20:I22" si="1">I19-E20+F20</f>
        <v>2181.5700000000002</v>
      </c>
    </row>
    <row r="21" spans="1:11" x14ac:dyDescent="0.3">
      <c r="A21" s="12" t="s">
        <v>107</v>
      </c>
      <c r="B21" s="12">
        <v>1</v>
      </c>
      <c r="C21" s="12" t="s">
        <v>122</v>
      </c>
      <c r="D21" s="12" t="s">
        <v>123</v>
      </c>
      <c r="E21" s="22">
        <v>180</v>
      </c>
      <c r="F21" s="17"/>
      <c r="G21" s="15">
        <v>44327</v>
      </c>
      <c r="H21" s="14" t="s">
        <v>124</v>
      </c>
      <c r="I21" s="17">
        <f>I23-E21+F21</f>
        <v>8384.57</v>
      </c>
    </row>
    <row r="22" spans="1:11" x14ac:dyDescent="0.3">
      <c r="A22" s="12" t="s">
        <v>29</v>
      </c>
      <c r="B22" s="12">
        <v>4</v>
      </c>
      <c r="C22" s="12" t="s">
        <v>125</v>
      </c>
      <c r="D22" s="12" t="s">
        <v>126</v>
      </c>
      <c r="E22" s="22">
        <v>660</v>
      </c>
      <c r="F22" s="17"/>
      <c r="G22" s="15">
        <v>44337</v>
      </c>
      <c r="H22" s="14" t="s">
        <v>124</v>
      </c>
      <c r="I22" s="17">
        <f t="shared" si="1"/>
        <v>7724.57</v>
      </c>
    </row>
    <row r="23" spans="1:11" x14ac:dyDescent="0.3">
      <c r="A23" s="12" t="s">
        <v>97</v>
      </c>
      <c r="B23" s="12" t="s">
        <v>47</v>
      </c>
      <c r="C23" s="12" t="s">
        <v>127</v>
      </c>
      <c r="D23" s="12" t="s">
        <v>128</v>
      </c>
      <c r="E23" s="22">
        <v>975</v>
      </c>
      <c r="F23" s="17">
        <v>7358</v>
      </c>
      <c r="G23" s="15">
        <v>44363</v>
      </c>
      <c r="H23" s="14" t="s">
        <v>124</v>
      </c>
      <c r="I23" s="17">
        <f>I20-E23+F23</f>
        <v>8564.57</v>
      </c>
    </row>
    <row r="24" spans="1:11" x14ac:dyDescent="0.3">
      <c r="A24" s="12" t="s">
        <v>129</v>
      </c>
      <c r="B24" s="12" t="s">
        <v>130</v>
      </c>
      <c r="C24" s="12" t="s">
        <v>131</v>
      </c>
      <c r="D24" s="12" t="s">
        <v>55</v>
      </c>
      <c r="E24" s="22">
        <v>1340</v>
      </c>
      <c r="F24" s="17"/>
      <c r="G24" s="15">
        <v>44365</v>
      </c>
      <c r="H24" s="14" t="s">
        <v>124</v>
      </c>
      <c r="I24" s="17">
        <f t="shared" ref="I24:I25" si="2">I21-E24+F24</f>
        <v>7044.57</v>
      </c>
    </row>
    <row r="25" spans="1:11" x14ac:dyDescent="0.3">
      <c r="A25" s="12" t="s">
        <v>132</v>
      </c>
      <c r="B25" s="12" t="s">
        <v>133</v>
      </c>
      <c r="C25" s="12" t="s">
        <v>86</v>
      </c>
      <c r="D25" s="12" t="s">
        <v>55</v>
      </c>
      <c r="E25" s="29">
        <v>2735</v>
      </c>
      <c r="F25" s="17"/>
      <c r="G25" s="15">
        <v>44365</v>
      </c>
      <c r="H25" s="14" t="s">
        <v>121</v>
      </c>
      <c r="I25" s="17">
        <f t="shared" si="2"/>
        <v>4989.57</v>
      </c>
    </row>
    <row r="26" spans="1:11" x14ac:dyDescent="0.3">
      <c r="A26" s="38" t="s">
        <v>29</v>
      </c>
      <c r="B26" s="38">
        <v>4</v>
      </c>
      <c r="C26" s="38" t="s">
        <v>134</v>
      </c>
      <c r="D26" s="38" t="s">
        <v>66</v>
      </c>
      <c r="E26" s="37">
        <v>120</v>
      </c>
      <c r="F26" s="17"/>
      <c r="G26" s="12" t="s">
        <v>135</v>
      </c>
      <c r="H26" s="14" t="s">
        <v>121</v>
      </c>
      <c r="I26" s="17"/>
    </row>
    <row r="27" spans="1:11" x14ac:dyDescent="0.3">
      <c r="A27" s="12" t="s">
        <v>21</v>
      </c>
      <c r="B27" s="12">
        <v>1</v>
      </c>
      <c r="C27" s="12" t="s">
        <v>136</v>
      </c>
      <c r="D27" s="12" t="s">
        <v>75</v>
      </c>
      <c r="E27" s="17">
        <v>120</v>
      </c>
      <c r="F27" s="17"/>
      <c r="G27" s="15">
        <v>44396</v>
      </c>
      <c r="H27" s="14" t="s">
        <v>121</v>
      </c>
      <c r="I27" s="17"/>
    </row>
    <row r="28" spans="1:11" x14ac:dyDescent="0.3">
      <c r="A28" s="12" t="s">
        <v>29</v>
      </c>
      <c r="B28" s="12">
        <v>4</v>
      </c>
      <c r="C28" s="12" t="s">
        <v>137</v>
      </c>
      <c r="D28" s="12" t="s">
        <v>66</v>
      </c>
      <c r="E28" s="17">
        <v>1500</v>
      </c>
      <c r="F28" s="17"/>
      <c r="G28" s="15">
        <v>44343</v>
      </c>
      <c r="H28" s="14" t="s">
        <v>121</v>
      </c>
      <c r="I28" s="17"/>
    </row>
    <row r="29" spans="1:11" x14ac:dyDescent="0.3">
      <c r="A29" s="12"/>
      <c r="B29" s="12"/>
      <c r="C29" s="12"/>
      <c r="D29" s="12"/>
      <c r="E29" s="17"/>
      <c r="F29" s="17"/>
      <c r="G29" s="12"/>
      <c r="H29" s="14"/>
      <c r="I29" s="17"/>
    </row>
    <row r="30" spans="1:11" x14ac:dyDescent="0.3">
      <c r="A30" s="12"/>
      <c r="B30" s="12"/>
      <c r="C30" s="12"/>
      <c r="D30" s="12"/>
      <c r="E30" s="17"/>
      <c r="F30" s="17"/>
      <c r="G30" s="12"/>
      <c r="H30" s="14"/>
      <c r="I30" s="17"/>
    </row>
    <row r="31" spans="1:11" x14ac:dyDescent="0.3">
      <c r="A31" s="12"/>
      <c r="B31" s="12"/>
      <c r="C31" s="12"/>
      <c r="D31" s="12"/>
      <c r="E31" s="17"/>
      <c r="F31" s="17"/>
      <c r="G31" s="12"/>
      <c r="H31" s="14"/>
      <c r="I31" s="17"/>
    </row>
    <row r="32" spans="1:11" x14ac:dyDescent="0.3">
      <c r="A32" s="12"/>
      <c r="B32" s="12"/>
      <c r="C32" s="12"/>
      <c r="D32" s="12"/>
      <c r="E32" s="17"/>
      <c r="F32" s="17"/>
      <c r="G32" s="12"/>
      <c r="H32" s="14"/>
      <c r="I32" s="17"/>
    </row>
    <row r="33" spans="1:9" x14ac:dyDescent="0.3">
      <c r="A33" s="12"/>
      <c r="B33" s="12"/>
      <c r="C33" s="12"/>
      <c r="D33" s="12"/>
      <c r="E33" s="17"/>
      <c r="F33" s="17"/>
      <c r="G33" s="12"/>
      <c r="H33" s="14"/>
      <c r="I33" s="17"/>
    </row>
    <row r="34" spans="1:9" x14ac:dyDescent="0.3">
      <c r="A34" s="12"/>
      <c r="B34" s="12"/>
      <c r="C34" s="12"/>
      <c r="D34" s="12"/>
      <c r="E34" s="17"/>
      <c r="F34" s="17"/>
      <c r="G34" s="12"/>
      <c r="H34" s="14"/>
      <c r="I34" s="17"/>
    </row>
    <row r="35" spans="1:9" x14ac:dyDescent="0.3">
      <c r="A35" s="12"/>
      <c r="B35" s="12"/>
      <c r="C35" s="12"/>
      <c r="D35" s="12"/>
      <c r="E35" s="17"/>
      <c r="F35" s="17"/>
      <c r="G35" s="12"/>
      <c r="H35" s="14"/>
      <c r="I35" s="17"/>
    </row>
    <row r="36" spans="1:9" x14ac:dyDescent="0.3">
      <c r="A36" s="12"/>
      <c r="B36" s="12"/>
      <c r="C36" s="12"/>
      <c r="D36" s="12"/>
      <c r="E36" s="17"/>
      <c r="F36" s="17"/>
      <c r="G36" s="12"/>
      <c r="H36" s="14"/>
      <c r="I36" s="17"/>
    </row>
    <row r="37" spans="1:9" x14ac:dyDescent="0.3">
      <c r="A37" s="12"/>
      <c r="B37" s="12"/>
      <c r="C37" s="12"/>
      <c r="D37" s="12"/>
      <c r="E37" s="17"/>
      <c r="F37" s="17"/>
      <c r="G37" s="12"/>
      <c r="H37" s="14"/>
      <c r="I37" s="17"/>
    </row>
    <row r="38" spans="1:9" x14ac:dyDescent="0.3">
      <c r="A38" s="12"/>
      <c r="B38" s="12"/>
      <c r="C38" s="12"/>
      <c r="D38" s="12"/>
      <c r="E38" s="17"/>
      <c r="F38" s="17"/>
      <c r="G38" s="12"/>
      <c r="H38" s="14"/>
      <c r="I38" s="17"/>
    </row>
    <row r="39" spans="1:9" x14ac:dyDescent="0.3">
      <c r="A39" s="12"/>
      <c r="B39" s="12"/>
      <c r="C39" s="12"/>
      <c r="D39" s="12"/>
      <c r="E39" s="17"/>
      <c r="F39" s="17"/>
      <c r="G39" s="12"/>
      <c r="H39" s="14"/>
      <c r="I39" s="17"/>
    </row>
    <row r="40" spans="1:9" x14ac:dyDescent="0.3">
      <c r="A40" s="12"/>
      <c r="B40" s="12"/>
      <c r="C40" s="12"/>
      <c r="D40" s="12"/>
      <c r="E40" s="17"/>
      <c r="F40" s="17"/>
      <c r="G40" s="12"/>
      <c r="H40" s="14"/>
      <c r="I40" s="17"/>
    </row>
    <row r="41" spans="1:9" x14ac:dyDescent="0.3">
      <c r="A41" s="12"/>
      <c r="B41" s="12"/>
      <c r="C41" s="12"/>
      <c r="D41" s="12"/>
      <c r="E41" s="17"/>
      <c r="F41" s="17"/>
      <c r="G41" s="12"/>
      <c r="H41" s="14"/>
      <c r="I41" s="17"/>
    </row>
    <row r="42" spans="1:9" x14ac:dyDescent="0.3">
      <c r="A42" s="12"/>
      <c r="B42" s="12"/>
      <c r="C42" s="12"/>
      <c r="D42" s="12"/>
      <c r="E42" s="17"/>
      <c r="F42" s="17"/>
      <c r="G42" s="12"/>
      <c r="H42" s="14"/>
      <c r="I42" s="17"/>
    </row>
    <row r="43" spans="1:9" x14ac:dyDescent="0.3">
      <c r="A43" s="12"/>
      <c r="B43" s="12"/>
      <c r="C43" s="12"/>
      <c r="D43" s="12"/>
      <c r="E43" s="17"/>
      <c r="F43" s="17"/>
      <c r="G43" s="12"/>
      <c r="H43" s="14"/>
      <c r="I43" s="17"/>
    </row>
    <row r="44" spans="1:9" x14ac:dyDescent="0.3">
      <c r="A44" s="12"/>
      <c r="B44" s="12"/>
      <c r="C44" s="12"/>
      <c r="D44" s="12"/>
      <c r="E44" s="17"/>
      <c r="F44" s="17"/>
      <c r="G44" s="12"/>
      <c r="H44" s="14"/>
      <c r="I44" s="17"/>
    </row>
    <row r="45" spans="1:9" x14ac:dyDescent="0.3">
      <c r="A45" s="12"/>
      <c r="B45" s="12"/>
      <c r="C45" s="12"/>
      <c r="D45" s="12"/>
      <c r="E45" s="17"/>
      <c r="F45" s="17"/>
      <c r="G45" s="12"/>
      <c r="H45" s="14"/>
      <c r="I45" s="17"/>
    </row>
    <row r="46" spans="1:9" x14ac:dyDescent="0.3">
      <c r="A46" s="12"/>
      <c r="B46" s="12"/>
      <c r="C46" s="12"/>
      <c r="D46" s="12"/>
      <c r="E46" s="17"/>
      <c r="F46" s="17"/>
      <c r="G46" s="12"/>
      <c r="H46" s="14"/>
      <c r="I46" s="17"/>
    </row>
    <row r="47" spans="1:9" x14ac:dyDescent="0.3">
      <c r="A47" s="12"/>
      <c r="B47" s="12"/>
      <c r="C47" s="12"/>
      <c r="D47" s="12"/>
      <c r="E47" s="17"/>
      <c r="F47" s="17"/>
      <c r="G47" s="12"/>
      <c r="H47" s="14"/>
      <c r="I47" s="17"/>
    </row>
    <row r="48" spans="1:9" x14ac:dyDescent="0.3">
      <c r="A48" s="12"/>
      <c r="B48" s="12"/>
      <c r="C48" s="12"/>
      <c r="D48" s="12"/>
      <c r="E48" s="17"/>
      <c r="F48" s="17"/>
      <c r="G48" s="12"/>
      <c r="H48" s="14"/>
      <c r="I48" s="17"/>
    </row>
    <row r="49" spans="1:9" x14ac:dyDescent="0.3">
      <c r="A49" s="12"/>
      <c r="B49" s="12"/>
      <c r="C49" s="12"/>
      <c r="D49" s="12"/>
      <c r="E49" s="17">
        <f>SUM(E3:E48)</f>
        <v>21299.599999999999</v>
      </c>
      <c r="F49" s="17"/>
      <c r="G49" s="12"/>
      <c r="H49" s="14"/>
      <c r="I49" s="17"/>
    </row>
  </sheetData>
  <sortState xmlns:xlrd2="http://schemas.microsoft.com/office/spreadsheetml/2017/richdata2" ref="A2:L18">
    <sortCondition ref="G2:G1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"/>
  <sheetViews>
    <sheetView tabSelected="1" topLeftCell="A26" workbookViewId="0">
      <selection activeCell="E45" sqref="E45"/>
    </sheetView>
  </sheetViews>
  <sheetFormatPr defaultRowHeight="14.4" x14ac:dyDescent="0.3"/>
  <cols>
    <col min="1" max="1" width="24.5546875" style="4" customWidth="1"/>
    <col min="2" max="2" width="8.88671875" style="4"/>
    <col min="3" max="3" width="32.5546875" style="4" customWidth="1"/>
    <col min="4" max="4" width="19.5546875" style="4" customWidth="1"/>
    <col min="5" max="5" width="17.5546875" style="4" customWidth="1"/>
    <col min="6" max="6" width="13.33203125" style="52" customWidth="1"/>
    <col min="7" max="7" width="13.33203125" style="4" customWidth="1"/>
    <col min="8" max="8" width="17.6640625" style="4" customWidth="1"/>
    <col min="9" max="9" width="13.6640625" style="4" customWidth="1"/>
    <col min="10" max="10" width="15.5546875" bestFit="1" customWidth="1"/>
    <col min="11" max="11" width="10" bestFit="1" customWidth="1"/>
    <col min="12" max="12" width="20.6640625" customWidth="1"/>
    <col min="13" max="13" width="10" bestFit="1" customWidth="1"/>
  </cols>
  <sheetData>
    <row r="1" spans="1:12" x14ac:dyDescent="0.3">
      <c r="A1" s="10" t="s">
        <v>2</v>
      </c>
      <c r="B1" s="10" t="s">
        <v>3</v>
      </c>
      <c r="C1" s="10" t="s">
        <v>4</v>
      </c>
      <c r="D1" s="10" t="s">
        <v>5</v>
      </c>
      <c r="E1" s="11" t="s">
        <v>80</v>
      </c>
      <c r="F1" s="50" t="s">
        <v>81</v>
      </c>
      <c r="G1" s="10" t="s">
        <v>82</v>
      </c>
      <c r="H1" s="27" t="s">
        <v>83</v>
      </c>
      <c r="I1" s="24" t="s">
        <v>84</v>
      </c>
    </row>
    <row r="2" spans="1:12" ht="15.6" x14ac:dyDescent="0.3">
      <c r="E2" s="37"/>
      <c r="F2" s="51"/>
      <c r="G2" s="38"/>
      <c r="H2" s="38"/>
      <c r="I2" s="37">
        <v>4929.57</v>
      </c>
      <c r="L2" s="26" t="s">
        <v>85</v>
      </c>
    </row>
    <row r="3" spans="1:12" ht="15.6" x14ac:dyDescent="0.3">
      <c r="A3" s="58" t="s">
        <v>12</v>
      </c>
      <c r="B3" s="38">
        <v>1</v>
      </c>
      <c r="C3" s="38" t="s">
        <v>138</v>
      </c>
      <c r="D3" s="38" t="s">
        <v>14</v>
      </c>
      <c r="E3" s="48">
        <v>133.69999999999999</v>
      </c>
      <c r="F3" s="51"/>
      <c r="G3" s="43">
        <v>44449</v>
      </c>
      <c r="H3" s="38" t="s">
        <v>124</v>
      </c>
      <c r="I3" s="37">
        <f>I2 - E3+F3</f>
        <v>4795.87</v>
      </c>
      <c r="L3" s="18" t="s">
        <v>88</v>
      </c>
    </row>
    <row r="4" spans="1:12" ht="15.6" x14ac:dyDescent="0.3">
      <c r="A4" s="58" t="s">
        <v>139</v>
      </c>
      <c r="B4" s="39">
        <v>4</v>
      </c>
      <c r="C4" s="38" t="s">
        <v>140</v>
      </c>
      <c r="D4" s="38" t="s">
        <v>141</v>
      </c>
      <c r="E4" s="47">
        <v>130</v>
      </c>
      <c r="F4" s="51"/>
      <c r="G4" s="43">
        <v>44449</v>
      </c>
      <c r="H4" s="38" t="s">
        <v>124</v>
      </c>
      <c r="I4" s="37">
        <f t="shared" ref="I4:I50" si="0">I3 - E4+F4</f>
        <v>4665.87</v>
      </c>
      <c r="L4" s="20" t="s">
        <v>92</v>
      </c>
    </row>
    <row r="5" spans="1:12" ht="15.6" x14ac:dyDescent="0.3">
      <c r="A5" s="58" t="s">
        <v>142</v>
      </c>
      <c r="B5" s="38" t="s">
        <v>90</v>
      </c>
      <c r="C5" s="38" t="s">
        <v>143</v>
      </c>
      <c r="D5" s="38" t="s">
        <v>144</v>
      </c>
      <c r="E5" s="48">
        <v>175</v>
      </c>
      <c r="F5" s="51"/>
      <c r="G5" s="43">
        <v>44452</v>
      </c>
      <c r="H5" s="38" t="s">
        <v>121</v>
      </c>
      <c r="I5" s="37">
        <f t="shared" si="0"/>
        <v>4490.87</v>
      </c>
      <c r="L5" s="19" t="s">
        <v>94</v>
      </c>
    </row>
    <row r="6" spans="1:12" x14ac:dyDescent="0.3">
      <c r="A6" s="58" t="s">
        <v>12</v>
      </c>
      <c r="B6" s="38">
        <v>1</v>
      </c>
      <c r="C6" s="38" t="s">
        <v>145</v>
      </c>
      <c r="D6" s="38" t="s">
        <v>146</v>
      </c>
      <c r="E6" s="48">
        <v>285.5</v>
      </c>
      <c r="F6" s="51"/>
      <c r="G6" s="43">
        <v>44452</v>
      </c>
      <c r="H6" s="38" t="s">
        <v>121</v>
      </c>
      <c r="I6" s="37">
        <f t="shared" si="0"/>
        <v>4205.37</v>
      </c>
    </row>
    <row r="7" spans="1:12" ht="28.8" x14ac:dyDescent="0.3">
      <c r="A7" s="58" t="s">
        <v>89</v>
      </c>
      <c r="B7" s="38" t="s">
        <v>90</v>
      </c>
      <c r="C7" s="38" t="s">
        <v>147</v>
      </c>
      <c r="D7" s="38" t="s">
        <v>66</v>
      </c>
      <c r="E7" s="49">
        <v>3000</v>
      </c>
      <c r="F7" s="51"/>
      <c r="G7" s="43">
        <v>44459</v>
      </c>
      <c r="H7" s="38" t="s">
        <v>121</v>
      </c>
      <c r="I7" s="37">
        <f t="shared" si="0"/>
        <v>1205.3699999999999</v>
      </c>
      <c r="J7" s="41" t="s">
        <v>111</v>
      </c>
      <c r="K7" s="44">
        <v>17656</v>
      </c>
    </row>
    <row r="8" spans="1:12" ht="28.8" x14ac:dyDescent="0.3">
      <c r="A8" s="58" t="s">
        <v>29</v>
      </c>
      <c r="B8" s="38">
        <v>4</v>
      </c>
      <c r="C8" s="38" t="s">
        <v>148</v>
      </c>
      <c r="D8" s="38" t="s">
        <v>66</v>
      </c>
      <c r="E8" s="48">
        <v>2160</v>
      </c>
      <c r="F8" s="51"/>
      <c r="G8" s="43">
        <v>44477</v>
      </c>
      <c r="H8" s="38" t="s">
        <v>121</v>
      </c>
      <c r="I8" s="37">
        <f t="shared" si="0"/>
        <v>-954.63000000000011</v>
      </c>
      <c r="J8" s="40" t="s">
        <v>113</v>
      </c>
      <c r="K8" s="45">
        <v>4929.57</v>
      </c>
    </row>
    <row r="9" spans="1:12" x14ac:dyDescent="0.3">
      <c r="A9" s="58" t="s">
        <v>15</v>
      </c>
      <c r="B9" s="38">
        <v>5</v>
      </c>
      <c r="C9" s="38" t="s">
        <v>149</v>
      </c>
      <c r="D9" s="38" t="s">
        <v>150</v>
      </c>
      <c r="E9" s="48">
        <v>150</v>
      </c>
      <c r="F9" s="51"/>
      <c r="G9" s="43">
        <v>44502</v>
      </c>
      <c r="H9" s="38" t="s">
        <v>121</v>
      </c>
      <c r="I9" s="37">
        <f t="shared" si="0"/>
        <v>-1104.6300000000001</v>
      </c>
      <c r="J9" s="42" t="s">
        <v>116</v>
      </c>
      <c r="K9" s="46">
        <f>K7+K8</f>
        <v>22585.57</v>
      </c>
    </row>
    <row r="10" spans="1:12" x14ac:dyDescent="0.3">
      <c r="A10" s="58" t="s">
        <v>29</v>
      </c>
      <c r="B10" s="38">
        <v>4</v>
      </c>
      <c r="C10" s="38" t="s">
        <v>151</v>
      </c>
      <c r="D10" s="38" t="s">
        <v>152</v>
      </c>
      <c r="E10" s="48">
        <v>180</v>
      </c>
      <c r="F10" s="51"/>
      <c r="G10" s="43">
        <v>44487</v>
      </c>
      <c r="H10" s="38" t="s">
        <v>121</v>
      </c>
      <c r="I10" s="37">
        <f t="shared" si="0"/>
        <v>-1284.6300000000001</v>
      </c>
    </row>
    <row r="11" spans="1:12" x14ac:dyDescent="0.3">
      <c r="A11" s="58" t="s">
        <v>12</v>
      </c>
      <c r="B11" s="38">
        <v>1</v>
      </c>
      <c r="C11" s="38" t="s">
        <v>153</v>
      </c>
      <c r="D11" s="38" t="s">
        <v>154</v>
      </c>
      <c r="E11" s="48">
        <v>334.17</v>
      </c>
      <c r="F11" s="51">
        <v>10191</v>
      </c>
      <c r="G11" s="43">
        <v>44522</v>
      </c>
      <c r="H11" s="38" t="s">
        <v>121</v>
      </c>
      <c r="I11" s="37">
        <f t="shared" si="0"/>
        <v>8572.2000000000007</v>
      </c>
    </row>
    <row r="12" spans="1:12" x14ac:dyDescent="0.3">
      <c r="A12" s="59" t="s">
        <v>59</v>
      </c>
      <c r="B12" s="13">
        <v>2</v>
      </c>
      <c r="C12" s="38" t="s">
        <v>60</v>
      </c>
      <c r="D12" s="13" t="s">
        <v>61</v>
      </c>
      <c r="E12" s="53">
        <v>695</v>
      </c>
      <c r="F12" s="51"/>
      <c r="G12" s="43">
        <v>44546</v>
      </c>
      <c r="H12" s="38" t="s">
        <v>121</v>
      </c>
      <c r="I12" s="37">
        <f t="shared" si="0"/>
        <v>7877.2000000000007</v>
      </c>
    </row>
    <row r="13" spans="1:12" s="62" customFormat="1" x14ac:dyDescent="0.3">
      <c r="A13" s="58" t="s">
        <v>29</v>
      </c>
      <c r="B13" s="58">
        <v>4</v>
      </c>
      <c r="C13" s="58" t="s">
        <v>151</v>
      </c>
      <c r="D13" s="58" t="s">
        <v>152</v>
      </c>
      <c r="E13" s="49">
        <v>150</v>
      </c>
      <c r="F13" s="60"/>
      <c r="G13" s="61">
        <v>44567</v>
      </c>
      <c r="H13" s="58" t="s">
        <v>121</v>
      </c>
      <c r="I13" s="37">
        <f t="shared" si="0"/>
        <v>7727.2000000000007</v>
      </c>
    </row>
    <row r="14" spans="1:12" x14ac:dyDescent="0.3">
      <c r="A14" s="58" t="s">
        <v>29</v>
      </c>
      <c r="B14" s="38">
        <v>4</v>
      </c>
      <c r="C14" s="38" t="s">
        <v>155</v>
      </c>
      <c r="D14" s="38" t="s">
        <v>66</v>
      </c>
      <c r="E14" s="48">
        <v>1920</v>
      </c>
      <c r="F14" s="51"/>
      <c r="G14" s="43">
        <v>44579</v>
      </c>
      <c r="H14" s="38" t="s">
        <v>121</v>
      </c>
      <c r="I14" s="37">
        <f t="shared" si="0"/>
        <v>5807.2000000000007</v>
      </c>
    </row>
    <row r="15" spans="1:12" x14ac:dyDescent="0.3">
      <c r="A15" s="58" t="s">
        <v>12</v>
      </c>
      <c r="B15" s="38">
        <v>1</v>
      </c>
      <c r="C15" s="38" t="s">
        <v>156</v>
      </c>
      <c r="D15" s="38" t="s">
        <v>157</v>
      </c>
      <c r="E15" s="48">
        <v>333.28</v>
      </c>
      <c r="F15" s="51"/>
      <c r="G15" s="43">
        <v>44441</v>
      </c>
      <c r="H15" s="38" t="s">
        <v>121</v>
      </c>
      <c r="I15" s="37">
        <f t="shared" si="0"/>
        <v>5473.920000000001</v>
      </c>
    </row>
    <row r="16" spans="1:12" x14ac:dyDescent="0.3">
      <c r="A16" s="58" t="s">
        <v>12</v>
      </c>
      <c r="B16" s="38">
        <v>1</v>
      </c>
      <c r="C16" s="38" t="s">
        <v>158</v>
      </c>
      <c r="D16" s="38" t="s">
        <v>146</v>
      </c>
      <c r="E16" s="48">
        <v>561.5</v>
      </c>
      <c r="F16" s="51"/>
      <c r="G16" s="43">
        <v>44442</v>
      </c>
      <c r="H16" s="38" t="s">
        <v>121</v>
      </c>
      <c r="I16" s="37">
        <f t="shared" si="0"/>
        <v>4912.420000000001</v>
      </c>
    </row>
    <row r="17" spans="1:9" x14ac:dyDescent="0.3">
      <c r="A17" s="58" t="s">
        <v>29</v>
      </c>
      <c r="B17" s="38">
        <v>4</v>
      </c>
      <c r="C17" s="38" t="s">
        <v>159</v>
      </c>
      <c r="D17" s="38" t="s">
        <v>160</v>
      </c>
      <c r="E17" s="48">
        <v>360</v>
      </c>
      <c r="F17" s="51"/>
      <c r="G17" s="43">
        <v>44597</v>
      </c>
      <c r="H17" s="38" t="s">
        <v>161</v>
      </c>
      <c r="I17" s="37">
        <f t="shared" si="0"/>
        <v>4552.420000000001</v>
      </c>
    </row>
    <row r="18" spans="1:9" x14ac:dyDescent="0.3">
      <c r="A18" s="58" t="s">
        <v>107</v>
      </c>
      <c r="B18" s="38">
        <v>2</v>
      </c>
      <c r="C18" s="38" t="s">
        <v>162</v>
      </c>
      <c r="D18" s="38" t="s">
        <v>163</v>
      </c>
      <c r="E18" s="48">
        <v>400</v>
      </c>
      <c r="F18" s="51"/>
      <c r="G18" s="43">
        <v>44600</v>
      </c>
      <c r="H18" s="38" t="s">
        <v>121</v>
      </c>
      <c r="I18" s="37">
        <f t="shared" si="0"/>
        <v>4152.420000000001</v>
      </c>
    </row>
    <row r="19" spans="1:9" ht="28.8" x14ac:dyDescent="0.3">
      <c r="A19" s="38" t="s">
        <v>107</v>
      </c>
      <c r="B19" s="38">
        <v>2</v>
      </c>
      <c r="C19" s="38" t="s">
        <v>164</v>
      </c>
      <c r="D19" s="38" t="s">
        <v>55</v>
      </c>
      <c r="E19" s="48">
        <v>1010</v>
      </c>
      <c r="F19" s="51"/>
      <c r="G19" s="43">
        <v>44595</v>
      </c>
      <c r="H19" s="38" t="s">
        <v>121</v>
      </c>
      <c r="I19" s="37">
        <f t="shared" si="0"/>
        <v>3142.420000000001</v>
      </c>
    </row>
    <row r="20" spans="1:9" x14ac:dyDescent="0.3">
      <c r="A20" s="58" t="s">
        <v>107</v>
      </c>
      <c r="B20" s="38">
        <v>2</v>
      </c>
      <c r="C20" s="38" t="s">
        <v>165</v>
      </c>
      <c r="D20" s="38" t="s">
        <v>166</v>
      </c>
      <c r="E20" s="48">
        <v>388</v>
      </c>
      <c r="F20" s="51"/>
      <c r="G20" s="43">
        <v>44578</v>
      </c>
      <c r="H20" s="38" t="s">
        <v>121</v>
      </c>
      <c r="I20" s="37">
        <f t="shared" si="0"/>
        <v>2754.420000000001</v>
      </c>
    </row>
    <row r="21" spans="1:9" x14ac:dyDescent="0.3">
      <c r="A21" s="38" t="s">
        <v>107</v>
      </c>
      <c r="B21" s="38">
        <v>2</v>
      </c>
      <c r="C21" s="38" t="s">
        <v>167</v>
      </c>
      <c r="D21" s="38" t="s">
        <v>168</v>
      </c>
      <c r="E21" s="48">
        <v>160</v>
      </c>
      <c r="F21" s="51"/>
      <c r="G21" s="43">
        <v>44602</v>
      </c>
      <c r="H21" s="38" t="s">
        <v>121</v>
      </c>
      <c r="I21" s="37">
        <f t="shared" si="0"/>
        <v>2594.420000000001</v>
      </c>
    </row>
    <row r="22" spans="1:9" x14ac:dyDescent="0.3">
      <c r="A22" s="58" t="s">
        <v>29</v>
      </c>
      <c r="B22" s="38">
        <v>4</v>
      </c>
      <c r="C22" s="38" t="s">
        <v>169</v>
      </c>
      <c r="D22" s="38" t="s">
        <v>170</v>
      </c>
      <c r="E22" s="48">
        <v>140</v>
      </c>
      <c r="F22" s="51"/>
      <c r="G22" s="43">
        <v>44640</v>
      </c>
      <c r="H22" s="38" t="s">
        <v>121</v>
      </c>
      <c r="I22" s="37">
        <f t="shared" si="0"/>
        <v>2454.420000000001</v>
      </c>
    </row>
    <row r="23" spans="1:9" x14ac:dyDescent="0.3">
      <c r="A23" s="58" t="s">
        <v>29</v>
      </c>
      <c r="B23" s="38">
        <v>4</v>
      </c>
      <c r="C23" s="38" t="s">
        <v>171</v>
      </c>
      <c r="D23" s="38" t="s">
        <v>170</v>
      </c>
      <c r="E23" s="48">
        <v>140</v>
      </c>
      <c r="F23" s="51"/>
      <c r="G23" s="43">
        <v>44640</v>
      </c>
      <c r="H23" s="38" t="s">
        <v>121</v>
      </c>
      <c r="I23" s="37">
        <f t="shared" si="0"/>
        <v>2314.420000000001</v>
      </c>
    </row>
    <row r="24" spans="1:9" x14ac:dyDescent="0.3">
      <c r="A24" s="58" t="s">
        <v>29</v>
      </c>
      <c r="B24" s="38">
        <v>4</v>
      </c>
      <c r="C24" s="38" t="s">
        <v>172</v>
      </c>
      <c r="D24" s="38" t="s">
        <v>170</v>
      </c>
      <c r="E24" s="48">
        <v>120</v>
      </c>
      <c r="F24" s="51"/>
      <c r="G24" s="43">
        <v>44640</v>
      </c>
      <c r="H24" s="38" t="s">
        <v>121</v>
      </c>
      <c r="I24" s="37">
        <f t="shared" si="0"/>
        <v>2194.420000000001</v>
      </c>
    </row>
    <row r="25" spans="1:9" x14ac:dyDescent="0.3">
      <c r="A25" s="58" t="s">
        <v>29</v>
      </c>
      <c r="B25" s="38">
        <v>4</v>
      </c>
      <c r="C25" s="38" t="s">
        <v>172</v>
      </c>
      <c r="D25" s="38" t="s">
        <v>170</v>
      </c>
      <c r="E25" s="48">
        <v>120</v>
      </c>
      <c r="F25" s="51"/>
      <c r="G25" s="43">
        <v>44640</v>
      </c>
      <c r="H25" s="38" t="s">
        <v>121</v>
      </c>
      <c r="I25" s="37">
        <f t="shared" si="0"/>
        <v>2074.420000000001</v>
      </c>
    </row>
    <row r="26" spans="1:9" x14ac:dyDescent="0.3">
      <c r="A26" s="58" t="s">
        <v>29</v>
      </c>
      <c r="B26" s="38">
        <v>4</v>
      </c>
      <c r="C26" s="38" t="s">
        <v>173</v>
      </c>
      <c r="D26" s="38" t="s">
        <v>170</v>
      </c>
      <c r="E26" s="48">
        <v>140</v>
      </c>
      <c r="F26" s="51"/>
      <c r="G26" s="43">
        <v>44640</v>
      </c>
      <c r="H26" s="38" t="s">
        <v>121</v>
      </c>
      <c r="I26" s="37">
        <f t="shared" si="0"/>
        <v>1934.420000000001</v>
      </c>
    </row>
    <row r="27" spans="1:9" x14ac:dyDescent="0.3">
      <c r="A27" s="58" t="s">
        <v>29</v>
      </c>
      <c r="B27" s="38">
        <v>4</v>
      </c>
      <c r="C27" s="38" t="s">
        <v>174</v>
      </c>
      <c r="D27" s="38" t="s">
        <v>170</v>
      </c>
      <c r="E27" s="48">
        <v>180</v>
      </c>
      <c r="F27" s="51"/>
      <c r="G27" s="43">
        <v>44640</v>
      </c>
      <c r="H27" s="38" t="s">
        <v>121</v>
      </c>
      <c r="I27" s="37">
        <f t="shared" si="0"/>
        <v>1754.420000000001</v>
      </c>
    </row>
    <row r="28" spans="1:9" x14ac:dyDescent="0.3">
      <c r="A28" s="58" t="s">
        <v>29</v>
      </c>
      <c r="B28" s="38">
        <v>4</v>
      </c>
      <c r="C28" s="38" t="s">
        <v>175</v>
      </c>
      <c r="D28" s="38" t="s">
        <v>170</v>
      </c>
      <c r="E28" s="48">
        <v>175</v>
      </c>
      <c r="F28" s="51"/>
      <c r="G28" s="43">
        <v>44640</v>
      </c>
      <c r="H28" s="38" t="s">
        <v>121</v>
      </c>
      <c r="I28" s="37">
        <f t="shared" si="0"/>
        <v>1579.420000000001</v>
      </c>
    </row>
    <row r="29" spans="1:9" x14ac:dyDescent="0.3">
      <c r="A29" s="58" t="s">
        <v>29</v>
      </c>
      <c r="B29" s="38">
        <v>4</v>
      </c>
      <c r="C29" s="38" t="s">
        <v>176</v>
      </c>
      <c r="D29" s="38" t="s">
        <v>170</v>
      </c>
      <c r="E29" s="48">
        <v>175</v>
      </c>
      <c r="F29" s="51"/>
      <c r="G29" s="43">
        <v>44640</v>
      </c>
      <c r="H29" s="38" t="s">
        <v>121</v>
      </c>
      <c r="I29" s="37">
        <f t="shared" si="0"/>
        <v>1404.420000000001</v>
      </c>
    </row>
    <row r="30" spans="1:9" x14ac:dyDescent="0.3">
      <c r="A30" s="58" t="s">
        <v>29</v>
      </c>
      <c r="B30" s="38">
        <v>4</v>
      </c>
      <c r="C30" s="38" t="s">
        <v>177</v>
      </c>
      <c r="D30" s="38" t="s">
        <v>170</v>
      </c>
      <c r="E30" s="48">
        <v>150</v>
      </c>
      <c r="F30" s="51"/>
      <c r="G30" s="43">
        <v>44640</v>
      </c>
      <c r="H30" s="38" t="s">
        <v>121</v>
      </c>
      <c r="I30" s="37">
        <f t="shared" si="0"/>
        <v>1254.420000000001</v>
      </c>
    </row>
    <row r="31" spans="1:9" x14ac:dyDescent="0.3">
      <c r="A31" s="58" t="s">
        <v>29</v>
      </c>
      <c r="B31" s="38">
        <v>4</v>
      </c>
      <c r="C31" s="38" t="s">
        <v>178</v>
      </c>
      <c r="D31" s="38" t="s">
        <v>170</v>
      </c>
      <c r="E31" s="48">
        <v>210</v>
      </c>
      <c r="F31" s="51"/>
      <c r="G31" s="43">
        <v>44640</v>
      </c>
      <c r="H31" s="38" t="s">
        <v>121</v>
      </c>
      <c r="I31" s="37">
        <f t="shared" si="0"/>
        <v>1044.420000000001</v>
      </c>
    </row>
    <row r="32" spans="1:9" ht="28.8" x14ac:dyDescent="0.3">
      <c r="A32" s="59" t="s">
        <v>107</v>
      </c>
      <c r="B32" s="13">
        <v>2</v>
      </c>
      <c r="C32" s="38" t="s">
        <v>179</v>
      </c>
      <c r="D32" s="13" t="s">
        <v>75</v>
      </c>
      <c r="E32" s="56">
        <v>230</v>
      </c>
      <c r="F32" s="54"/>
      <c r="G32" s="55">
        <v>44601</v>
      </c>
      <c r="H32" s="13" t="s">
        <v>121</v>
      </c>
      <c r="I32" s="37">
        <f t="shared" si="0"/>
        <v>814.42000000000098</v>
      </c>
    </row>
    <row r="33" spans="1:9" x14ac:dyDescent="0.3">
      <c r="A33" s="59" t="s">
        <v>15</v>
      </c>
      <c r="B33" s="13">
        <v>5</v>
      </c>
      <c r="C33" s="38" t="s">
        <v>149</v>
      </c>
      <c r="D33" s="13" t="s">
        <v>180</v>
      </c>
      <c r="E33" s="56">
        <v>100</v>
      </c>
      <c r="F33" s="54"/>
      <c r="G33" s="55">
        <v>44609</v>
      </c>
      <c r="H33" s="13" t="s">
        <v>121</v>
      </c>
      <c r="I33" s="37">
        <f t="shared" si="0"/>
        <v>714.42000000000098</v>
      </c>
    </row>
    <row r="34" spans="1:9" x14ac:dyDescent="0.3">
      <c r="A34" s="59" t="s">
        <v>29</v>
      </c>
      <c r="B34" s="13">
        <v>4</v>
      </c>
      <c r="C34" s="38" t="s">
        <v>181</v>
      </c>
      <c r="D34" s="13" t="s">
        <v>170</v>
      </c>
      <c r="E34" s="56">
        <v>180</v>
      </c>
      <c r="F34" s="54"/>
      <c r="G34" s="55">
        <v>44670</v>
      </c>
      <c r="H34" s="13" t="s">
        <v>161</v>
      </c>
      <c r="I34" s="37">
        <f t="shared" si="0"/>
        <v>534.42000000000098</v>
      </c>
    </row>
    <row r="35" spans="1:9" x14ac:dyDescent="0.3">
      <c r="A35" s="59" t="s">
        <v>52</v>
      </c>
      <c r="B35" s="13">
        <v>3</v>
      </c>
      <c r="C35" s="38" t="s">
        <v>182</v>
      </c>
      <c r="D35" s="13" t="s">
        <v>170</v>
      </c>
      <c r="E35" s="56">
        <v>25</v>
      </c>
      <c r="F35" s="54"/>
      <c r="G35" s="55">
        <v>44670</v>
      </c>
      <c r="H35" s="13" t="s">
        <v>183</v>
      </c>
      <c r="I35" s="37">
        <f t="shared" si="0"/>
        <v>509.42000000000098</v>
      </c>
    </row>
    <row r="36" spans="1:9" x14ac:dyDescent="0.3">
      <c r="A36" s="59" t="s">
        <v>29</v>
      </c>
      <c r="B36" s="13">
        <v>4</v>
      </c>
      <c r="C36" s="38" t="s">
        <v>184</v>
      </c>
      <c r="D36" s="13" t="s">
        <v>170</v>
      </c>
      <c r="E36" s="56">
        <v>180</v>
      </c>
      <c r="F36" s="54"/>
      <c r="G36" s="55">
        <v>44670</v>
      </c>
      <c r="H36" s="13" t="s">
        <v>161</v>
      </c>
      <c r="I36" s="37">
        <f t="shared" si="0"/>
        <v>329.42000000000098</v>
      </c>
    </row>
    <row r="37" spans="1:9" x14ac:dyDescent="0.3">
      <c r="A37" s="59" t="s">
        <v>29</v>
      </c>
      <c r="B37" s="13">
        <v>4</v>
      </c>
      <c r="C37" s="38" t="s">
        <v>185</v>
      </c>
      <c r="D37" s="13" t="s">
        <v>170</v>
      </c>
      <c r="E37" s="56">
        <v>150</v>
      </c>
      <c r="F37" s="54"/>
      <c r="G37" s="55">
        <v>44670</v>
      </c>
      <c r="H37" s="13" t="s">
        <v>161</v>
      </c>
      <c r="I37" s="37">
        <f t="shared" si="0"/>
        <v>179.42000000000098</v>
      </c>
    </row>
    <row r="38" spans="1:9" x14ac:dyDescent="0.3">
      <c r="A38" s="59" t="s">
        <v>29</v>
      </c>
      <c r="B38" s="13">
        <v>4</v>
      </c>
      <c r="C38" s="38" t="s">
        <v>186</v>
      </c>
      <c r="D38" s="13" t="s">
        <v>170</v>
      </c>
      <c r="E38" s="56">
        <v>180</v>
      </c>
      <c r="F38" s="54"/>
      <c r="G38" s="55">
        <v>44670</v>
      </c>
      <c r="H38" s="13" t="s">
        <v>161</v>
      </c>
      <c r="I38" s="37">
        <f t="shared" si="0"/>
        <v>-0.57999999999901775</v>
      </c>
    </row>
    <row r="39" spans="1:9" x14ac:dyDescent="0.3">
      <c r="A39" s="59" t="s">
        <v>29</v>
      </c>
      <c r="B39" s="13">
        <v>4</v>
      </c>
      <c r="C39" s="38" t="s">
        <v>187</v>
      </c>
      <c r="D39" s="13" t="s">
        <v>170</v>
      </c>
      <c r="E39" s="56">
        <v>180</v>
      </c>
      <c r="F39" s="55"/>
      <c r="G39" s="55">
        <v>44670</v>
      </c>
      <c r="H39" s="13" t="s">
        <v>161</v>
      </c>
      <c r="I39" s="37">
        <f t="shared" si="0"/>
        <v>-180.57999999999902</v>
      </c>
    </row>
    <row r="40" spans="1:9" x14ac:dyDescent="0.3">
      <c r="A40" s="59" t="s">
        <v>15</v>
      </c>
      <c r="B40" s="13">
        <v>5</v>
      </c>
      <c r="C40" s="38" t="s">
        <v>149</v>
      </c>
      <c r="D40" s="13" t="s">
        <v>188</v>
      </c>
      <c r="E40" s="56">
        <v>200</v>
      </c>
      <c r="F40" s="54"/>
      <c r="G40" s="55">
        <v>44676</v>
      </c>
      <c r="H40" s="13" t="s">
        <v>161</v>
      </c>
      <c r="I40" s="37">
        <f t="shared" si="0"/>
        <v>-380.57999999999902</v>
      </c>
    </row>
    <row r="41" spans="1:9" x14ac:dyDescent="0.3">
      <c r="A41" s="59" t="s">
        <v>15</v>
      </c>
      <c r="B41" s="13">
        <v>5</v>
      </c>
      <c r="C41" s="13" t="s">
        <v>16</v>
      </c>
      <c r="D41" s="13" t="s">
        <v>189</v>
      </c>
      <c r="E41" s="56">
        <v>220</v>
      </c>
      <c r="F41" s="54"/>
      <c r="G41" s="55">
        <v>44686</v>
      </c>
      <c r="H41" s="13" t="s">
        <v>161</v>
      </c>
      <c r="I41" s="37">
        <f t="shared" si="0"/>
        <v>-600.57999999999902</v>
      </c>
    </row>
    <row r="42" spans="1:9" x14ac:dyDescent="0.3">
      <c r="A42" s="59" t="s">
        <v>29</v>
      </c>
      <c r="B42" s="13">
        <v>4</v>
      </c>
      <c r="C42" s="13" t="s">
        <v>190</v>
      </c>
      <c r="D42" s="13" t="s">
        <v>66</v>
      </c>
      <c r="E42" s="56">
        <v>2700</v>
      </c>
      <c r="F42" s="17">
        <v>7358</v>
      </c>
      <c r="G42" s="55">
        <v>44691</v>
      </c>
      <c r="H42" s="13" t="s">
        <v>161</v>
      </c>
      <c r="I42" s="37">
        <f t="shared" si="0"/>
        <v>4057.420000000001</v>
      </c>
    </row>
    <row r="43" spans="1:9" x14ac:dyDescent="0.3">
      <c r="A43" s="59" t="s">
        <v>12</v>
      </c>
      <c r="B43" s="13">
        <v>1</v>
      </c>
      <c r="C43" s="13" t="s">
        <v>191</v>
      </c>
      <c r="D43" s="13" t="s">
        <v>146</v>
      </c>
      <c r="E43" s="57">
        <v>54.85</v>
      </c>
      <c r="F43" s="54"/>
      <c r="G43" s="55">
        <v>44692</v>
      </c>
      <c r="H43" s="13" t="s">
        <v>161</v>
      </c>
      <c r="I43" s="37">
        <f>I42 - E43+F43</f>
        <v>4002.5700000000011</v>
      </c>
    </row>
    <row r="44" spans="1:9" x14ac:dyDescent="0.3">
      <c r="A44" s="59" t="s">
        <v>73</v>
      </c>
      <c r="B44" s="13">
        <v>1</v>
      </c>
      <c r="C44" s="13" t="s">
        <v>192</v>
      </c>
      <c r="D44" s="13" t="s">
        <v>55</v>
      </c>
      <c r="E44" s="25">
        <v>300</v>
      </c>
      <c r="F44" s="54"/>
      <c r="G44" s="55">
        <v>44693</v>
      </c>
      <c r="H44" s="13" t="s">
        <v>161</v>
      </c>
      <c r="I44" s="37">
        <f t="shared" si="0"/>
        <v>3702.5700000000011</v>
      </c>
    </row>
    <row r="45" spans="1:9" x14ac:dyDescent="0.3">
      <c r="A45" s="59" t="s">
        <v>29</v>
      </c>
      <c r="B45" s="13">
        <v>4</v>
      </c>
      <c r="C45" s="13" t="s">
        <v>193</v>
      </c>
      <c r="D45" s="13" t="s">
        <v>194</v>
      </c>
      <c r="E45" s="25">
        <v>350</v>
      </c>
      <c r="F45" s="54"/>
      <c r="G45" s="55">
        <v>44728</v>
      </c>
      <c r="H45" s="13" t="s">
        <v>161</v>
      </c>
      <c r="I45" s="37">
        <f t="shared" si="0"/>
        <v>3352.5700000000011</v>
      </c>
    </row>
    <row r="46" spans="1:9" x14ac:dyDescent="0.3">
      <c r="A46" s="59" t="s">
        <v>52</v>
      </c>
      <c r="B46" s="13">
        <v>3</v>
      </c>
      <c r="C46" s="13" t="s">
        <v>195</v>
      </c>
      <c r="D46" s="13" t="s">
        <v>196</v>
      </c>
      <c r="E46" s="25">
        <v>6</v>
      </c>
      <c r="F46" s="54"/>
      <c r="G46" s="55">
        <v>44732</v>
      </c>
      <c r="H46" s="13" t="s">
        <v>161</v>
      </c>
      <c r="I46" s="37">
        <f t="shared" si="0"/>
        <v>3346.5700000000011</v>
      </c>
    </row>
    <row r="47" spans="1:9" x14ac:dyDescent="0.3">
      <c r="A47" s="59" t="s">
        <v>97</v>
      </c>
      <c r="B47" s="13" t="s">
        <v>47</v>
      </c>
      <c r="C47" s="13" t="s">
        <v>197</v>
      </c>
      <c r="D47" s="13" t="s">
        <v>128</v>
      </c>
      <c r="E47" s="25">
        <v>975</v>
      </c>
      <c r="F47" s="54"/>
      <c r="G47" s="55">
        <v>44750</v>
      </c>
      <c r="H47" s="13" t="s">
        <v>161</v>
      </c>
      <c r="I47" s="37">
        <f t="shared" si="0"/>
        <v>2371.5700000000011</v>
      </c>
    </row>
    <row r="48" spans="1:9" x14ac:dyDescent="0.3">
      <c r="A48" s="59" t="s">
        <v>29</v>
      </c>
      <c r="B48" s="13">
        <v>4</v>
      </c>
      <c r="C48" s="13" t="s">
        <v>198</v>
      </c>
      <c r="D48" s="13" t="s">
        <v>199</v>
      </c>
      <c r="E48" s="25">
        <v>157</v>
      </c>
      <c r="F48" s="54"/>
      <c r="G48" s="55">
        <v>44751</v>
      </c>
      <c r="H48" s="13" t="s">
        <v>161</v>
      </c>
      <c r="I48" s="37">
        <f t="shared" si="0"/>
        <v>2214.5700000000011</v>
      </c>
    </row>
    <row r="49" spans="1:9" x14ac:dyDescent="0.3">
      <c r="A49" s="13" t="s">
        <v>29</v>
      </c>
      <c r="B49" s="13">
        <v>4</v>
      </c>
      <c r="C49" s="13" t="s">
        <v>200</v>
      </c>
      <c r="D49" s="13" t="s">
        <v>170</v>
      </c>
      <c r="E49" s="25">
        <v>750</v>
      </c>
      <c r="F49" s="54"/>
      <c r="G49" s="55">
        <v>44755</v>
      </c>
      <c r="H49" s="13" t="s">
        <v>161</v>
      </c>
      <c r="I49" s="37">
        <f t="shared" si="0"/>
        <v>1464.5700000000011</v>
      </c>
    </row>
    <row r="50" spans="1:9" x14ac:dyDescent="0.3">
      <c r="A50" s="13" t="s">
        <v>29</v>
      </c>
      <c r="B50" s="13">
        <v>4</v>
      </c>
      <c r="C50" s="13" t="s">
        <v>201</v>
      </c>
      <c r="D50" s="13" t="s">
        <v>66</v>
      </c>
      <c r="E50" s="25">
        <v>1460</v>
      </c>
      <c r="F50" s="54"/>
      <c r="G50" s="55">
        <v>44757</v>
      </c>
      <c r="H50" s="13" t="s">
        <v>161</v>
      </c>
      <c r="I50" s="37">
        <f t="shared" si="0"/>
        <v>4.5700000000010732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8"/>
  <sheetViews>
    <sheetView topLeftCell="A28" workbookViewId="0">
      <selection activeCell="E46" sqref="E46"/>
    </sheetView>
  </sheetViews>
  <sheetFormatPr defaultRowHeight="14.4" x14ac:dyDescent="0.3"/>
  <cols>
    <col min="1" max="1" width="25.88671875" customWidth="1"/>
    <col min="2" max="2" width="9.5546875" bestFit="1" customWidth="1"/>
    <col min="3" max="3" width="36" customWidth="1"/>
    <col min="4" max="4" width="14.33203125" bestFit="1" customWidth="1"/>
    <col min="5" max="5" width="11.109375" bestFit="1" customWidth="1"/>
    <col min="6" max="6" width="11.6640625" customWidth="1"/>
    <col min="7" max="7" width="12.5546875" customWidth="1"/>
    <col min="8" max="8" width="14.5546875" customWidth="1"/>
    <col min="9" max="9" width="10.44140625" bestFit="1" customWidth="1"/>
    <col min="12" max="12" width="10" bestFit="1" customWidth="1"/>
    <col min="14" max="14" width="19.88671875" bestFit="1" customWidth="1"/>
  </cols>
  <sheetData>
    <row r="1" spans="1:14" x14ac:dyDescent="0.3">
      <c r="A1" s="10" t="s">
        <v>2</v>
      </c>
      <c r="B1" s="10" t="s">
        <v>3</v>
      </c>
      <c r="C1" s="10" t="s">
        <v>4</v>
      </c>
      <c r="D1" s="10" t="s">
        <v>5</v>
      </c>
      <c r="E1" s="11" t="s">
        <v>80</v>
      </c>
      <c r="F1" s="50" t="s">
        <v>81</v>
      </c>
      <c r="G1" s="10" t="s">
        <v>82</v>
      </c>
      <c r="H1" s="28" t="s">
        <v>83</v>
      </c>
      <c r="I1" s="11" t="s">
        <v>84</v>
      </c>
    </row>
    <row r="2" spans="1:14" x14ac:dyDescent="0.3">
      <c r="A2" s="10"/>
      <c r="B2" s="10"/>
      <c r="C2" s="10"/>
      <c r="D2" s="10"/>
      <c r="E2" s="11"/>
      <c r="F2" s="50"/>
      <c r="G2" s="10"/>
      <c r="H2" s="28"/>
      <c r="I2" s="17">
        <v>0</v>
      </c>
    </row>
    <row r="3" spans="1:14" s="67" customFormat="1" ht="15.6" x14ac:dyDescent="0.3">
      <c r="A3" s="63" t="s">
        <v>202</v>
      </c>
      <c r="B3" s="63">
        <v>1</v>
      </c>
      <c r="C3" s="63" t="s">
        <v>203</v>
      </c>
      <c r="D3" s="63" t="s">
        <v>199</v>
      </c>
      <c r="E3" s="64">
        <v>157</v>
      </c>
      <c r="F3" s="65"/>
      <c r="G3" s="66"/>
      <c r="H3" s="63" t="s">
        <v>183</v>
      </c>
      <c r="I3" s="65">
        <f t="shared" ref="I3:I32" si="0">SUM(I2-E3+F3)</f>
        <v>-157</v>
      </c>
      <c r="N3" s="68" t="s">
        <v>85</v>
      </c>
    </row>
    <row r="4" spans="1:14" s="67" customFormat="1" ht="15.6" x14ac:dyDescent="0.3">
      <c r="A4" s="63" t="s">
        <v>204</v>
      </c>
      <c r="B4" s="63">
        <v>4</v>
      </c>
      <c r="C4" s="63" t="s">
        <v>205</v>
      </c>
      <c r="D4" s="63" t="s">
        <v>160</v>
      </c>
      <c r="E4" s="64">
        <v>360</v>
      </c>
      <c r="F4" s="65"/>
      <c r="G4" s="66" t="s">
        <v>206</v>
      </c>
      <c r="H4" s="63" t="s">
        <v>183</v>
      </c>
      <c r="I4" s="65">
        <f t="shared" si="0"/>
        <v>-517</v>
      </c>
      <c r="N4" s="68"/>
    </row>
    <row r="5" spans="1:14" s="67" customFormat="1" ht="15.6" x14ac:dyDescent="0.3">
      <c r="A5" s="63" t="s">
        <v>97</v>
      </c>
      <c r="B5" s="63" t="s">
        <v>47</v>
      </c>
      <c r="C5" s="63" t="s">
        <v>197</v>
      </c>
      <c r="D5" s="63" t="s">
        <v>128</v>
      </c>
      <c r="E5" s="64">
        <v>975</v>
      </c>
      <c r="F5" s="65"/>
      <c r="G5" s="63"/>
      <c r="H5" s="63" t="s">
        <v>183</v>
      </c>
      <c r="I5" s="65">
        <f t="shared" si="0"/>
        <v>-1492</v>
      </c>
      <c r="N5" s="69" t="s">
        <v>88</v>
      </c>
    </row>
    <row r="6" spans="1:14" s="67" customFormat="1" ht="15.6" x14ac:dyDescent="0.3">
      <c r="A6" s="63" t="s">
        <v>55</v>
      </c>
      <c r="B6" s="63" t="s">
        <v>207</v>
      </c>
      <c r="C6" s="63" t="s">
        <v>56</v>
      </c>
      <c r="D6" s="63" t="s">
        <v>55</v>
      </c>
      <c r="E6" s="64">
        <v>2782</v>
      </c>
      <c r="F6" s="65"/>
      <c r="G6" s="63"/>
      <c r="H6" s="63" t="s">
        <v>183</v>
      </c>
      <c r="I6" s="65">
        <f t="shared" si="0"/>
        <v>-4274</v>
      </c>
      <c r="N6" s="69" t="s">
        <v>92</v>
      </c>
    </row>
    <row r="7" spans="1:14" s="67" customFormat="1" ht="15.6" x14ac:dyDescent="0.3">
      <c r="A7" s="63" t="s">
        <v>12</v>
      </c>
      <c r="B7" s="63">
        <v>1</v>
      </c>
      <c r="C7" s="63" t="s">
        <v>191</v>
      </c>
      <c r="D7" s="63" t="s">
        <v>208</v>
      </c>
      <c r="E7" s="64">
        <v>54.85</v>
      </c>
      <c r="F7" s="65"/>
      <c r="G7" s="66">
        <v>44839</v>
      </c>
      <c r="H7" s="63" t="s">
        <v>183</v>
      </c>
      <c r="I7" s="65">
        <f t="shared" si="0"/>
        <v>-4328.8500000000004</v>
      </c>
      <c r="N7" s="69"/>
    </row>
    <row r="8" spans="1:14" s="67" customFormat="1" ht="15.6" x14ac:dyDescent="0.3">
      <c r="A8" s="63" t="s">
        <v>209</v>
      </c>
      <c r="B8" s="63"/>
      <c r="C8" s="63" t="s">
        <v>210</v>
      </c>
      <c r="D8" s="63" t="s">
        <v>211</v>
      </c>
      <c r="E8" s="64">
        <v>305</v>
      </c>
      <c r="F8" s="65"/>
      <c r="G8" s="66"/>
      <c r="H8" s="63" t="s">
        <v>183</v>
      </c>
      <c r="I8" s="65">
        <f t="shared" si="0"/>
        <v>-4633.8500000000004</v>
      </c>
      <c r="N8" s="69"/>
    </row>
    <row r="9" spans="1:14" s="67" customFormat="1" ht="15.6" x14ac:dyDescent="0.3">
      <c r="A9" s="63" t="s">
        <v>12</v>
      </c>
      <c r="B9" s="63">
        <v>2</v>
      </c>
      <c r="C9" s="63" t="s">
        <v>212</v>
      </c>
      <c r="D9" s="63" t="s">
        <v>211</v>
      </c>
      <c r="E9" s="64">
        <v>279.17</v>
      </c>
      <c r="F9" s="65"/>
      <c r="G9" s="63"/>
      <c r="H9" s="63" t="s">
        <v>183</v>
      </c>
      <c r="I9" s="65">
        <f t="shared" si="0"/>
        <v>-4913.0200000000004</v>
      </c>
      <c r="J9" s="63"/>
      <c r="K9" s="70" t="s">
        <v>111</v>
      </c>
      <c r="L9" s="65">
        <v>17656</v>
      </c>
      <c r="N9" s="69" t="s">
        <v>94</v>
      </c>
    </row>
    <row r="10" spans="1:14" s="67" customFormat="1" x14ac:dyDescent="0.3">
      <c r="A10" s="63" t="s">
        <v>213</v>
      </c>
      <c r="B10" s="63">
        <v>1</v>
      </c>
      <c r="C10" s="63" t="s">
        <v>214</v>
      </c>
      <c r="D10" s="63" t="s">
        <v>146</v>
      </c>
      <c r="E10" s="64">
        <v>123</v>
      </c>
      <c r="F10" s="65"/>
      <c r="G10" s="63"/>
      <c r="H10" s="63" t="s">
        <v>183</v>
      </c>
      <c r="I10" s="65">
        <f t="shared" si="0"/>
        <v>-5036.0200000000004</v>
      </c>
      <c r="K10" s="71"/>
      <c r="L10" s="72"/>
    </row>
    <row r="11" spans="1:14" s="67" customFormat="1" x14ac:dyDescent="0.3">
      <c r="A11" s="63" t="s">
        <v>213</v>
      </c>
      <c r="B11" s="63">
        <v>1</v>
      </c>
      <c r="C11" s="63" t="s">
        <v>215</v>
      </c>
      <c r="D11" s="63" t="s">
        <v>146</v>
      </c>
      <c r="E11" s="64">
        <v>75</v>
      </c>
      <c r="F11" s="65"/>
      <c r="G11" s="63"/>
      <c r="H11" s="63" t="s">
        <v>183</v>
      </c>
      <c r="I11" s="65">
        <f t="shared" si="0"/>
        <v>-5111.0200000000004</v>
      </c>
      <c r="K11" s="71"/>
      <c r="L11" s="72"/>
    </row>
    <row r="12" spans="1:14" s="67" customFormat="1" x14ac:dyDescent="0.3">
      <c r="A12" s="63" t="s">
        <v>12</v>
      </c>
      <c r="B12" s="63">
        <v>1</v>
      </c>
      <c r="C12" s="63" t="s">
        <v>216</v>
      </c>
      <c r="D12" s="63" t="s">
        <v>64</v>
      </c>
      <c r="E12" s="64">
        <v>44.38</v>
      </c>
      <c r="F12" s="65"/>
      <c r="G12" s="63"/>
      <c r="H12" s="63" t="s">
        <v>183</v>
      </c>
      <c r="I12" s="65">
        <f t="shared" si="0"/>
        <v>-5155.4000000000005</v>
      </c>
      <c r="K12" s="71"/>
      <c r="L12" s="72"/>
    </row>
    <row r="13" spans="1:14" s="67" customFormat="1" x14ac:dyDescent="0.3">
      <c r="A13" s="63" t="s">
        <v>213</v>
      </c>
      <c r="B13" s="63">
        <v>1</v>
      </c>
      <c r="C13" s="63" t="s">
        <v>217</v>
      </c>
      <c r="D13" s="63" t="s">
        <v>218</v>
      </c>
      <c r="E13" s="64">
        <v>84.99</v>
      </c>
      <c r="F13" s="65"/>
      <c r="G13" s="63"/>
      <c r="H13" s="63" t="s">
        <v>183</v>
      </c>
      <c r="I13" s="65">
        <f t="shared" si="0"/>
        <v>-5240.3900000000003</v>
      </c>
    </row>
    <row r="14" spans="1:14" s="67" customFormat="1" x14ac:dyDescent="0.3">
      <c r="A14" s="63" t="s">
        <v>29</v>
      </c>
      <c r="B14" s="63">
        <v>4</v>
      </c>
      <c r="C14" s="63" t="s">
        <v>219</v>
      </c>
      <c r="D14" s="63" t="s">
        <v>66</v>
      </c>
      <c r="E14" s="64">
        <v>2700</v>
      </c>
      <c r="F14" s="65"/>
      <c r="G14" s="63"/>
      <c r="H14" s="63" t="s">
        <v>183</v>
      </c>
      <c r="I14" s="65">
        <f t="shared" si="0"/>
        <v>-7940.39</v>
      </c>
    </row>
    <row r="15" spans="1:14" s="67" customFormat="1" x14ac:dyDescent="0.3">
      <c r="A15" s="63" t="s">
        <v>142</v>
      </c>
      <c r="B15" s="63" t="s">
        <v>90</v>
      </c>
      <c r="C15" s="63" t="s">
        <v>220</v>
      </c>
      <c r="D15" s="63" t="s">
        <v>144</v>
      </c>
      <c r="E15" s="64">
        <v>750</v>
      </c>
      <c r="F15" s="65"/>
      <c r="G15" s="63"/>
      <c r="H15" s="63" t="s">
        <v>183</v>
      </c>
      <c r="I15" s="65">
        <f t="shared" si="0"/>
        <v>-8690.39</v>
      </c>
    </row>
    <row r="16" spans="1:14" s="67" customFormat="1" ht="28.8" x14ac:dyDescent="0.3">
      <c r="A16" s="63" t="s">
        <v>29</v>
      </c>
      <c r="B16" s="63">
        <v>4</v>
      </c>
      <c r="C16" s="73" t="s">
        <v>221</v>
      </c>
      <c r="D16" s="63" t="s">
        <v>123</v>
      </c>
      <c r="E16" s="64">
        <v>450</v>
      </c>
      <c r="F16" s="65"/>
      <c r="G16" s="63"/>
      <c r="H16" s="63" t="s">
        <v>183</v>
      </c>
      <c r="I16" s="65">
        <f t="shared" si="0"/>
        <v>-9140.39</v>
      </c>
    </row>
    <row r="17" spans="1:10" s="67" customFormat="1" x14ac:dyDescent="0.3">
      <c r="A17" s="63" t="s">
        <v>204</v>
      </c>
      <c r="B17" s="63">
        <v>4</v>
      </c>
      <c r="C17" s="63" t="s">
        <v>222</v>
      </c>
      <c r="D17" s="63" t="s">
        <v>223</v>
      </c>
      <c r="E17" s="64">
        <v>50</v>
      </c>
      <c r="F17" s="65">
        <v>10138</v>
      </c>
      <c r="G17" s="63"/>
      <c r="H17" s="63" t="s">
        <v>183</v>
      </c>
      <c r="I17" s="65">
        <f t="shared" si="0"/>
        <v>947.61000000000058</v>
      </c>
    </row>
    <row r="18" spans="1:10" s="67" customFormat="1" ht="28.8" x14ac:dyDescent="0.3">
      <c r="A18" s="63" t="s">
        <v>213</v>
      </c>
      <c r="B18" s="63">
        <v>1</v>
      </c>
      <c r="C18" s="73" t="s">
        <v>224</v>
      </c>
      <c r="D18" s="63" t="s">
        <v>146</v>
      </c>
      <c r="E18" s="64">
        <v>125</v>
      </c>
      <c r="F18" s="65"/>
      <c r="G18" s="63"/>
      <c r="H18" s="63" t="s">
        <v>183</v>
      </c>
      <c r="I18" s="65">
        <f t="shared" si="0"/>
        <v>822.61000000000058</v>
      </c>
    </row>
    <row r="19" spans="1:10" s="67" customFormat="1" x14ac:dyDescent="0.3">
      <c r="A19" s="63" t="s">
        <v>204</v>
      </c>
      <c r="B19" s="63">
        <v>4</v>
      </c>
      <c r="C19" s="63" t="s">
        <v>225</v>
      </c>
      <c r="D19" s="67" t="s">
        <v>151</v>
      </c>
      <c r="E19" s="74">
        <v>400</v>
      </c>
      <c r="F19" s="65"/>
      <c r="G19" s="63"/>
      <c r="H19" s="63" t="s">
        <v>183</v>
      </c>
      <c r="I19" s="65">
        <f t="shared" si="0"/>
        <v>422.61000000000058</v>
      </c>
    </row>
    <row r="20" spans="1:10" s="67" customFormat="1" x14ac:dyDescent="0.3">
      <c r="A20" s="63" t="s">
        <v>204</v>
      </c>
      <c r="B20" s="63">
        <v>4</v>
      </c>
      <c r="C20" s="63" t="s">
        <v>226</v>
      </c>
      <c r="D20" s="63" t="s">
        <v>66</v>
      </c>
      <c r="E20" s="64">
        <v>3765</v>
      </c>
      <c r="F20" s="65"/>
      <c r="G20" s="63"/>
      <c r="H20" s="63" t="s">
        <v>183</v>
      </c>
      <c r="I20" s="65">
        <f t="shared" si="0"/>
        <v>-3342.3899999999994</v>
      </c>
    </row>
    <row r="21" spans="1:10" s="67" customFormat="1" x14ac:dyDescent="0.3">
      <c r="A21" s="63" t="s">
        <v>204</v>
      </c>
      <c r="B21" s="63">
        <v>4</v>
      </c>
      <c r="C21" s="63" t="s">
        <v>225</v>
      </c>
      <c r="D21" s="63" t="s">
        <v>151</v>
      </c>
      <c r="E21" s="65">
        <v>400</v>
      </c>
      <c r="F21" s="65"/>
      <c r="G21" s="63"/>
      <c r="H21" s="63" t="s">
        <v>183</v>
      </c>
      <c r="I21" s="65">
        <f t="shared" si="0"/>
        <v>-3742.3899999999994</v>
      </c>
    </row>
    <row r="22" spans="1:10" s="67" customFormat="1" x14ac:dyDescent="0.3">
      <c r="A22" s="63" t="s">
        <v>227</v>
      </c>
      <c r="B22" s="63">
        <v>2</v>
      </c>
      <c r="C22" s="63" t="s">
        <v>228</v>
      </c>
      <c r="D22" s="63" t="s">
        <v>34</v>
      </c>
      <c r="E22" s="65">
        <v>275</v>
      </c>
      <c r="F22" s="65"/>
      <c r="G22" s="63"/>
      <c r="H22" s="63" t="s">
        <v>183</v>
      </c>
      <c r="I22" s="65">
        <f t="shared" si="0"/>
        <v>-4017.3899999999994</v>
      </c>
    </row>
    <row r="23" spans="1:10" s="67" customFormat="1" x14ac:dyDescent="0.3">
      <c r="A23" s="63" t="s">
        <v>12</v>
      </c>
      <c r="B23" s="63">
        <v>1</v>
      </c>
      <c r="C23" s="63" t="s">
        <v>13</v>
      </c>
      <c r="D23" s="63" t="s">
        <v>229</v>
      </c>
      <c r="E23" s="65">
        <v>12.48</v>
      </c>
      <c r="F23" s="65"/>
      <c r="G23" s="63"/>
      <c r="H23" s="63" t="s">
        <v>183</v>
      </c>
      <c r="I23" s="65">
        <f t="shared" si="0"/>
        <v>-4029.8699999999994</v>
      </c>
      <c r="J23" s="65"/>
    </row>
    <row r="24" spans="1:10" ht="28.8" x14ac:dyDescent="0.3">
      <c r="A24" s="12" t="s">
        <v>204</v>
      </c>
      <c r="B24" s="12">
        <v>4</v>
      </c>
      <c r="C24" s="14" t="s">
        <v>230</v>
      </c>
      <c r="D24" s="12" t="s">
        <v>223</v>
      </c>
      <c r="E24" s="17">
        <v>847</v>
      </c>
      <c r="F24" s="17"/>
      <c r="G24" s="12"/>
      <c r="H24" s="12" t="s">
        <v>183</v>
      </c>
      <c r="I24" s="65">
        <f t="shared" si="0"/>
        <v>-4876.869999999999</v>
      </c>
    </row>
    <row r="25" spans="1:10" x14ac:dyDescent="0.3">
      <c r="A25" s="12" t="s">
        <v>231</v>
      </c>
      <c r="B25" s="12">
        <v>1</v>
      </c>
      <c r="C25" s="12" t="s">
        <v>232</v>
      </c>
      <c r="D25" s="12" t="s">
        <v>233</v>
      </c>
      <c r="E25" s="17">
        <v>498.76</v>
      </c>
      <c r="F25" s="17"/>
      <c r="G25" s="15">
        <v>45080</v>
      </c>
      <c r="H25" s="12" t="s">
        <v>183</v>
      </c>
      <c r="I25" s="65">
        <f t="shared" si="0"/>
        <v>-5375.6299999999992</v>
      </c>
    </row>
    <row r="26" spans="1:10" x14ac:dyDescent="0.3">
      <c r="A26" s="12" t="s">
        <v>21</v>
      </c>
      <c r="B26" s="12">
        <v>4</v>
      </c>
      <c r="C26" s="12" t="s">
        <v>234</v>
      </c>
      <c r="D26" s="12" t="s">
        <v>235</v>
      </c>
      <c r="E26" s="17">
        <v>350</v>
      </c>
      <c r="F26" s="17">
        <v>7242</v>
      </c>
      <c r="G26" s="12"/>
      <c r="H26" s="12" t="s">
        <v>161</v>
      </c>
      <c r="I26" s="65">
        <f t="shared" si="0"/>
        <v>1516.3700000000008</v>
      </c>
    </row>
    <row r="27" spans="1:10" x14ac:dyDescent="0.3">
      <c r="A27" s="12" t="s">
        <v>204</v>
      </c>
      <c r="B27" s="12">
        <v>4</v>
      </c>
      <c r="C27" s="12" t="s">
        <v>236</v>
      </c>
      <c r="D27" s="12" t="s">
        <v>237</v>
      </c>
      <c r="E27" s="17">
        <v>242</v>
      </c>
      <c r="F27" s="17"/>
      <c r="G27" s="12"/>
      <c r="H27" s="12" t="s">
        <v>161</v>
      </c>
      <c r="I27" s="65">
        <f t="shared" si="0"/>
        <v>1274.3700000000008</v>
      </c>
    </row>
    <row r="28" spans="1:10" x14ac:dyDescent="0.3">
      <c r="A28" s="12" t="s">
        <v>204</v>
      </c>
      <c r="B28" s="12">
        <v>4</v>
      </c>
      <c r="C28" s="12" t="s">
        <v>203</v>
      </c>
      <c r="D28" s="12" t="s">
        <v>199</v>
      </c>
      <c r="E28" s="17">
        <v>123.5</v>
      </c>
      <c r="F28" s="17"/>
      <c r="G28" s="12"/>
      <c r="H28" s="12" t="s">
        <v>238</v>
      </c>
      <c r="I28" s="65">
        <f t="shared" si="0"/>
        <v>1150.8700000000008</v>
      </c>
    </row>
    <row r="29" spans="1:10" x14ac:dyDescent="0.3">
      <c r="A29" s="12" t="s">
        <v>129</v>
      </c>
      <c r="B29" s="12">
        <v>1</v>
      </c>
      <c r="C29" s="14" t="s">
        <v>239</v>
      </c>
      <c r="D29" s="12" t="s">
        <v>237</v>
      </c>
      <c r="E29" s="17">
        <v>240</v>
      </c>
      <c r="F29" s="17"/>
      <c r="G29" s="12"/>
      <c r="H29" s="12" t="s">
        <v>238</v>
      </c>
      <c r="I29" s="65">
        <f t="shared" si="0"/>
        <v>910.8700000000008</v>
      </c>
      <c r="J29" s="65"/>
    </row>
    <row r="30" spans="1:10" x14ac:dyDescent="0.3">
      <c r="A30" s="12" t="s">
        <v>240</v>
      </c>
      <c r="B30" s="12">
        <v>1</v>
      </c>
      <c r="C30" s="12" t="s">
        <v>241</v>
      </c>
      <c r="D30" s="12" t="s">
        <v>233</v>
      </c>
      <c r="E30" s="17">
        <v>225</v>
      </c>
      <c r="F30" s="17"/>
      <c r="G30" s="12"/>
      <c r="H30" s="12" t="s">
        <v>238</v>
      </c>
      <c r="I30" s="65">
        <f t="shared" si="0"/>
        <v>685.8700000000008</v>
      </c>
    </row>
    <row r="31" spans="1:10" x14ac:dyDescent="0.3">
      <c r="A31" s="12" t="s">
        <v>15</v>
      </c>
      <c r="B31" s="12">
        <v>5</v>
      </c>
      <c r="C31" s="12" t="s">
        <v>242</v>
      </c>
      <c r="D31" s="12" t="s">
        <v>243</v>
      </c>
      <c r="E31" s="17">
        <v>220</v>
      </c>
      <c r="F31" s="17"/>
      <c r="G31" s="12"/>
      <c r="H31" s="12" t="s">
        <v>238</v>
      </c>
      <c r="I31" s="65">
        <f t="shared" si="0"/>
        <v>465.8700000000008</v>
      </c>
    </row>
    <row r="32" spans="1:10" ht="28.8" x14ac:dyDescent="0.3">
      <c r="A32" s="12" t="s">
        <v>129</v>
      </c>
      <c r="B32" s="12">
        <v>2</v>
      </c>
      <c r="C32" s="14" t="s">
        <v>244</v>
      </c>
      <c r="D32" s="12" t="s">
        <v>233</v>
      </c>
      <c r="E32" s="17">
        <v>225</v>
      </c>
      <c r="F32" s="17"/>
      <c r="G32" s="12"/>
      <c r="H32" s="12" t="s">
        <v>238</v>
      </c>
      <c r="I32" s="65">
        <f t="shared" si="0"/>
        <v>240.8700000000008</v>
      </c>
    </row>
    <row r="33" spans="1:9" x14ac:dyDescent="0.3">
      <c r="I33" s="22"/>
    </row>
    <row r="34" spans="1:9" x14ac:dyDescent="0.3">
      <c r="I34" s="76"/>
    </row>
    <row r="35" spans="1:9" x14ac:dyDescent="0.3">
      <c r="I35" s="76"/>
    </row>
    <row r="36" spans="1:9" x14ac:dyDescent="0.3">
      <c r="A36" s="12"/>
      <c r="B36" s="12"/>
      <c r="C36" s="12"/>
      <c r="D36" s="12"/>
      <c r="E36" s="17"/>
      <c r="F36" s="17"/>
      <c r="G36" s="12"/>
      <c r="H36" s="12"/>
      <c r="I36" s="17"/>
    </row>
    <row r="37" spans="1:9" x14ac:dyDescent="0.3">
      <c r="A37" s="12"/>
      <c r="B37" s="12"/>
      <c r="C37" s="12"/>
      <c r="D37" s="12"/>
      <c r="E37" s="17"/>
      <c r="F37" s="17"/>
      <c r="G37" s="12"/>
      <c r="H37" s="12"/>
      <c r="I37" s="17"/>
    </row>
    <row r="38" spans="1:9" x14ac:dyDescent="0.3">
      <c r="A38" s="12"/>
      <c r="B38" s="12"/>
      <c r="C38" s="12"/>
      <c r="D38" s="12"/>
      <c r="E38" s="17"/>
      <c r="F38" s="17"/>
      <c r="G38" s="12"/>
      <c r="H38" s="12"/>
      <c r="I38" s="17"/>
    </row>
    <row r="39" spans="1:9" x14ac:dyDescent="0.3">
      <c r="A39" s="12"/>
      <c r="B39" s="12"/>
      <c r="C39" s="12"/>
      <c r="D39" s="12"/>
      <c r="E39" s="17"/>
      <c r="F39" s="17"/>
      <c r="G39" s="12"/>
      <c r="H39" s="12"/>
      <c r="I39" s="17"/>
    </row>
    <row r="40" spans="1:9" x14ac:dyDescent="0.3">
      <c r="A40" s="12"/>
      <c r="B40" s="12"/>
      <c r="C40" s="12"/>
      <c r="D40" s="12"/>
      <c r="E40" s="17"/>
      <c r="F40" s="17"/>
      <c r="G40" s="12"/>
      <c r="H40" s="12"/>
      <c r="I40" s="17"/>
    </row>
    <row r="41" spans="1:9" x14ac:dyDescent="0.3">
      <c r="A41" s="12"/>
      <c r="B41" s="12"/>
      <c r="C41" s="12"/>
      <c r="D41" s="12"/>
      <c r="E41" s="17"/>
      <c r="F41" s="17"/>
      <c r="G41" s="12"/>
      <c r="H41" s="12"/>
      <c r="I41" s="17"/>
    </row>
    <row r="42" spans="1:9" x14ac:dyDescent="0.3">
      <c r="A42" s="12"/>
      <c r="B42" s="12"/>
      <c r="C42" s="12"/>
      <c r="D42" s="12"/>
      <c r="E42" s="17"/>
      <c r="F42" s="17"/>
      <c r="G42" s="12"/>
      <c r="H42" s="12"/>
      <c r="I42" s="17"/>
    </row>
    <row r="43" spans="1:9" x14ac:dyDescent="0.3">
      <c r="A43" s="12"/>
      <c r="B43" s="12"/>
      <c r="C43" s="12"/>
      <c r="D43" s="12"/>
      <c r="E43" s="17"/>
      <c r="F43" s="17"/>
      <c r="G43" s="12"/>
      <c r="H43" s="12"/>
      <c r="I43" s="17"/>
    </row>
    <row r="44" spans="1:9" x14ac:dyDescent="0.3">
      <c r="A44" s="12"/>
      <c r="B44" s="12"/>
      <c r="C44" s="12"/>
      <c r="D44" s="12"/>
      <c r="E44" s="17"/>
      <c r="F44" s="17"/>
      <c r="G44" s="12"/>
      <c r="H44" s="12"/>
      <c r="I44" s="17"/>
    </row>
    <row r="45" spans="1:9" x14ac:dyDescent="0.3">
      <c r="A45" s="12"/>
      <c r="B45" s="12"/>
      <c r="C45" s="12"/>
      <c r="D45" s="12"/>
      <c r="E45" s="17"/>
      <c r="F45" s="17"/>
      <c r="G45" s="12"/>
      <c r="H45" s="12"/>
      <c r="I45" s="17"/>
    </row>
    <row r="46" spans="1:9" x14ac:dyDescent="0.3">
      <c r="A46" s="12"/>
      <c r="B46" s="12"/>
      <c r="C46" s="12"/>
      <c r="D46" s="12"/>
      <c r="E46" s="17"/>
      <c r="F46" s="17"/>
      <c r="G46" s="12"/>
      <c r="H46" s="12"/>
      <c r="I46" s="17"/>
    </row>
    <row r="47" spans="1:9" x14ac:dyDescent="0.3">
      <c r="A47" s="12"/>
      <c r="B47" s="12"/>
      <c r="C47" s="12"/>
      <c r="D47" s="12"/>
      <c r="E47" s="17"/>
      <c r="F47" s="17"/>
      <c r="G47" s="12"/>
      <c r="H47" s="12"/>
      <c r="I47" s="17"/>
    </row>
    <row r="48" spans="1:9" x14ac:dyDescent="0.3">
      <c r="A48" s="12"/>
      <c r="B48" s="12"/>
      <c r="C48" s="12"/>
      <c r="D48" s="12"/>
      <c r="E48" s="17"/>
      <c r="F48" s="17"/>
      <c r="G48" s="12"/>
      <c r="H48" s="12"/>
      <c r="I48" s="17"/>
    </row>
    <row r="49" spans="1:9" x14ac:dyDescent="0.3">
      <c r="A49" s="12"/>
      <c r="B49" s="12"/>
      <c r="C49" s="12"/>
      <c r="D49" s="12"/>
      <c r="E49" s="17"/>
      <c r="F49" s="17"/>
      <c r="G49" s="12"/>
      <c r="H49" s="12"/>
      <c r="I49" s="17"/>
    </row>
    <row r="50" spans="1:9" x14ac:dyDescent="0.3">
      <c r="A50" s="12"/>
      <c r="B50" s="12"/>
      <c r="C50" s="12"/>
      <c r="D50" s="12"/>
      <c r="E50" s="17"/>
      <c r="F50" s="17"/>
      <c r="G50" s="12"/>
      <c r="H50" s="12"/>
      <c r="I50" s="17"/>
    </row>
    <row r="51" spans="1:9" x14ac:dyDescent="0.3">
      <c r="A51" s="12"/>
      <c r="B51" s="12"/>
      <c r="C51" s="12"/>
      <c r="D51" s="12"/>
      <c r="E51" s="17"/>
      <c r="F51" s="17"/>
      <c r="G51" s="12"/>
      <c r="H51" s="12"/>
      <c r="I51" s="17"/>
    </row>
    <row r="52" spans="1:9" x14ac:dyDescent="0.3">
      <c r="A52" s="12"/>
      <c r="B52" s="12"/>
      <c r="C52" s="12"/>
      <c r="D52" s="12"/>
      <c r="E52" s="17"/>
      <c r="F52" s="17"/>
      <c r="G52" s="12"/>
      <c r="H52" s="12"/>
      <c r="I52" s="17"/>
    </row>
    <row r="53" spans="1:9" x14ac:dyDescent="0.3">
      <c r="A53" s="12"/>
      <c r="B53" s="12"/>
      <c r="C53" s="12"/>
      <c r="D53" s="12"/>
      <c r="E53" s="17"/>
      <c r="F53" s="17"/>
      <c r="G53" s="12"/>
      <c r="H53" s="12"/>
      <c r="I53" s="17"/>
    </row>
    <row r="54" spans="1:9" x14ac:dyDescent="0.3">
      <c r="A54" s="12"/>
      <c r="B54" s="12"/>
      <c r="C54" s="12"/>
      <c r="D54" s="12"/>
      <c r="E54" s="17"/>
      <c r="F54" s="17"/>
      <c r="G54" s="12"/>
      <c r="H54" s="12"/>
      <c r="I54" s="17"/>
    </row>
    <row r="55" spans="1:9" x14ac:dyDescent="0.3">
      <c r="A55" s="12"/>
      <c r="B55" s="12"/>
      <c r="C55" s="12"/>
      <c r="D55" s="12"/>
      <c r="E55" s="17"/>
      <c r="F55" s="17"/>
      <c r="G55" s="12"/>
      <c r="H55" s="12"/>
      <c r="I55" s="17"/>
    </row>
    <row r="56" spans="1:9" x14ac:dyDescent="0.3">
      <c r="A56" s="12"/>
      <c r="B56" s="12"/>
      <c r="C56" s="12"/>
      <c r="D56" s="12"/>
      <c r="E56" s="17"/>
      <c r="F56" s="17"/>
      <c r="G56" s="12"/>
      <c r="H56" s="12"/>
      <c r="I56" s="17"/>
    </row>
    <row r="57" spans="1:9" x14ac:dyDescent="0.3">
      <c r="A57" s="12"/>
      <c r="B57" s="12"/>
      <c r="C57" s="12"/>
      <c r="D57" s="12"/>
      <c r="E57" s="17"/>
      <c r="F57" s="17"/>
      <c r="G57" s="12"/>
      <c r="H57" s="12"/>
      <c r="I57" s="17"/>
    </row>
    <row r="58" spans="1:9" x14ac:dyDescent="0.3">
      <c r="A58" s="12"/>
      <c r="B58" s="12"/>
      <c r="C58" s="12"/>
      <c r="D58" s="12"/>
      <c r="E58" s="17"/>
      <c r="F58" s="17"/>
      <c r="G58" s="12"/>
      <c r="H58" s="12"/>
      <c r="I58" s="17"/>
    </row>
  </sheetData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4"/>
  <sheetViews>
    <sheetView topLeftCell="A17" workbookViewId="0">
      <selection activeCell="A18" sqref="A18"/>
    </sheetView>
  </sheetViews>
  <sheetFormatPr defaultRowHeight="14.4" x14ac:dyDescent="0.3"/>
  <cols>
    <col min="1" max="1" width="25.6640625" customWidth="1"/>
    <col min="2" max="2" width="10.109375" bestFit="1" customWidth="1"/>
    <col min="3" max="3" width="37.5546875" customWidth="1"/>
    <col min="4" max="4" width="14.6640625" bestFit="1" customWidth="1"/>
    <col min="5" max="5" width="13" style="75" bestFit="1" customWidth="1"/>
    <col min="6" max="6" width="10.88671875" style="75" bestFit="1" customWidth="1"/>
    <col min="7" max="7" width="11.44140625" bestFit="1" customWidth="1"/>
    <col min="8" max="8" width="10.44140625" bestFit="1" customWidth="1"/>
    <col min="9" max="9" width="13.33203125" style="75" bestFit="1" customWidth="1"/>
  </cols>
  <sheetData>
    <row r="1" spans="1:9" x14ac:dyDescent="0.3">
      <c r="A1" s="80" t="s">
        <v>2</v>
      </c>
      <c r="B1" s="80" t="s">
        <v>3</v>
      </c>
      <c r="C1" s="80" t="s">
        <v>4</v>
      </c>
      <c r="D1" s="80" t="s">
        <v>5</v>
      </c>
      <c r="E1" s="81" t="s">
        <v>80</v>
      </c>
      <c r="F1" s="81" t="s">
        <v>81</v>
      </c>
      <c r="G1" s="80" t="s">
        <v>82</v>
      </c>
      <c r="H1" s="27" t="s">
        <v>83</v>
      </c>
      <c r="I1" s="81" t="s">
        <v>84</v>
      </c>
    </row>
    <row r="2" spans="1:9" x14ac:dyDescent="0.3">
      <c r="A2" s="77"/>
      <c r="B2" s="77"/>
      <c r="C2" s="77"/>
      <c r="D2" s="77"/>
      <c r="E2" s="78"/>
      <c r="F2" s="78"/>
      <c r="G2" s="77"/>
      <c r="H2" s="77"/>
      <c r="I2" s="78">
        <v>0</v>
      </c>
    </row>
    <row r="3" spans="1:9" s="62" customFormat="1" x14ac:dyDescent="0.3">
      <c r="A3" s="84" t="s">
        <v>245</v>
      </c>
      <c r="B3" s="84" t="s">
        <v>246</v>
      </c>
      <c r="C3" s="84" t="s">
        <v>247</v>
      </c>
      <c r="D3" s="84" t="s">
        <v>55</v>
      </c>
      <c r="E3" s="85">
        <v>2978</v>
      </c>
      <c r="F3" s="85">
        <v>5000</v>
      </c>
      <c r="G3" s="84" t="s">
        <v>248</v>
      </c>
      <c r="H3" s="84" t="s">
        <v>249</v>
      </c>
      <c r="I3" s="85">
        <f>SUM(I2-E3+F3)</f>
        <v>2022</v>
      </c>
    </row>
    <row r="4" spans="1:9" s="62" customFormat="1" x14ac:dyDescent="0.3">
      <c r="A4" s="84" t="s">
        <v>192</v>
      </c>
      <c r="B4" s="84">
        <v>1</v>
      </c>
      <c r="C4" s="88" t="s">
        <v>250</v>
      </c>
      <c r="D4" s="84" t="s">
        <v>233</v>
      </c>
      <c r="E4" s="85">
        <v>452</v>
      </c>
      <c r="F4" s="85"/>
      <c r="G4" s="84" t="s">
        <v>251</v>
      </c>
      <c r="H4" s="84" t="s">
        <v>249</v>
      </c>
      <c r="I4" s="85">
        <f>SUM(I3-E4+F4)</f>
        <v>1570</v>
      </c>
    </row>
    <row r="5" spans="1:9" s="62" customFormat="1" x14ac:dyDescent="0.3">
      <c r="A5" s="84" t="s">
        <v>29</v>
      </c>
      <c r="B5" s="84">
        <v>4</v>
      </c>
      <c r="C5" s="84" t="s">
        <v>252</v>
      </c>
      <c r="D5" s="88" t="s">
        <v>160</v>
      </c>
      <c r="E5" s="85">
        <v>660</v>
      </c>
      <c r="F5" s="85"/>
      <c r="G5" s="84" t="s">
        <v>253</v>
      </c>
      <c r="H5" s="84" t="s">
        <v>249</v>
      </c>
      <c r="I5" s="85">
        <f>SUM(I4-E5+F5)</f>
        <v>910</v>
      </c>
    </row>
    <row r="6" spans="1:9" s="62" customFormat="1" x14ac:dyDescent="0.3">
      <c r="A6" s="84" t="s">
        <v>142</v>
      </c>
      <c r="B6" s="84" t="s">
        <v>90</v>
      </c>
      <c r="C6" s="84" t="s">
        <v>220</v>
      </c>
      <c r="D6" s="84" t="s">
        <v>144</v>
      </c>
      <c r="E6" s="85">
        <v>770</v>
      </c>
      <c r="F6" s="85"/>
      <c r="G6" s="84" t="s">
        <v>254</v>
      </c>
      <c r="H6" s="84" t="s">
        <v>249</v>
      </c>
      <c r="I6" s="85">
        <f>SUM(I5-E6+F6)</f>
        <v>140</v>
      </c>
    </row>
    <row r="7" spans="1:9" s="62" customFormat="1" x14ac:dyDescent="0.3">
      <c r="A7" s="84" t="s">
        <v>15</v>
      </c>
      <c r="B7" s="84">
        <v>5</v>
      </c>
      <c r="C7" s="84" t="s">
        <v>255</v>
      </c>
      <c r="D7" s="84" t="s">
        <v>256</v>
      </c>
      <c r="E7" s="85">
        <v>300</v>
      </c>
      <c r="F7" s="85"/>
      <c r="G7" s="87">
        <v>44967</v>
      </c>
      <c r="H7" s="84" t="s">
        <v>249</v>
      </c>
      <c r="I7" s="85">
        <f>SUM(I6-E7+F7)</f>
        <v>-160</v>
      </c>
    </row>
    <row r="8" spans="1:9" x14ac:dyDescent="0.3">
      <c r="A8" s="77" t="s">
        <v>12</v>
      </c>
      <c r="B8" s="77">
        <v>1</v>
      </c>
      <c r="C8" s="77" t="s">
        <v>257</v>
      </c>
      <c r="D8" s="77" t="s">
        <v>258</v>
      </c>
      <c r="E8" s="78">
        <v>74.849999999999994</v>
      </c>
      <c r="F8" s="78"/>
      <c r="G8" s="79">
        <v>44995</v>
      </c>
      <c r="H8" s="77" t="s">
        <v>249</v>
      </c>
      <c r="I8" s="78">
        <f t="shared" ref="I8:I39" si="0">SUM(I7-E8+F8)</f>
        <v>-234.85</v>
      </c>
    </row>
    <row r="9" spans="1:9" s="62" customFormat="1" x14ac:dyDescent="0.3">
      <c r="A9" s="84" t="s">
        <v>12</v>
      </c>
      <c r="B9" s="84">
        <v>1</v>
      </c>
      <c r="C9" s="84" t="s">
        <v>259</v>
      </c>
      <c r="D9" s="88" t="s">
        <v>260</v>
      </c>
      <c r="E9" s="85">
        <v>90</v>
      </c>
      <c r="F9" s="85"/>
      <c r="G9" s="87">
        <v>44995</v>
      </c>
      <c r="H9" s="84" t="s">
        <v>249</v>
      </c>
      <c r="I9" s="85">
        <f t="shared" si="0"/>
        <v>-324.85000000000002</v>
      </c>
    </row>
    <row r="10" spans="1:9" s="62" customFormat="1" x14ac:dyDescent="0.3">
      <c r="A10" s="84" t="s">
        <v>29</v>
      </c>
      <c r="B10" s="84">
        <v>4</v>
      </c>
      <c r="C10" s="84" t="s">
        <v>202</v>
      </c>
      <c r="D10" s="88" t="s">
        <v>261</v>
      </c>
      <c r="E10" s="85">
        <v>32</v>
      </c>
      <c r="F10" s="85"/>
      <c r="G10" s="87">
        <v>45056</v>
      </c>
      <c r="H10" s="85" t="s">
        <v>249</v>
      </c>
      <c r="I10" s="85">
        <f t="shared" si="0"/>
        <v>-356.85</v>
      </c>
    </row>
    <row r="11" spans="1:9" s="62" customFormat="1" x14ac:dyDescent="0.3">
      <c r="A11" s="84" t="s">
        <v>29</v>
      </c>
      <c r="B11" s="84">
        <v>4</v>
      </c>
      <c r="C11" s="84" t="s">
        <v>262</v>
      </c>
      <c r="D11" s="88" t="s">
        <v>66</v>
      </c>
      <c r="E11" s="85">
        <v>1800</v>
      </c>
      <c r="F11" s="85"/>
      <c r="G11" s="84" t="s">
        <v>263</v>
      </c>
      <c r="H11" s="84" t="s">
        <v>249</v>
      </c>
      <c r="I11" s="85">
        <f t="shared" si="0"/>
        <v>-2156.85</v>
      </c>
    </row>
    <row r="12" spans="1:9" s="62" customFormat="1" ht="28.8" x14ac:dyDescent="0.3">
      <c r="A12" s="84" t="s">
        <v>97</v>
      </c>
      <c r="B12" s="84" t="s">
        <v>264</v>
      </c>
      <c r="C12" s="84" t="s">
        <v>265</v>
      </c>
      <c r="D12" s="88" t="s">
        <v>118</v>
      </c>
      <c r="E12" s="85">
        <v>695</v>
      </c>
      <c r="F12" s="85"/>
      <c r="G12" s="87">
        <v>45179</v>
      </c>
      <c r="H12" s="84" t="s">
        <v>249</v>
      </c>
      <c r="I12" s="85">
        <f t="shared" si="0"/>
        <v>-2851.85</v>
      </c>
    </row>
    <row r="13" spans="1:9" s="62" customFormat="1" x14ac:dyDescent="0.3">
      <c r="A13" s="84" t="s">
        <v>29</v>
      </c>
      <c r="B13" s="84">
        <v>4</v>
      </c>
      <c r="C13" s="84" t="s">
        <v>266</v>
      </c>
      <c r="D13" s="84" t="s">
        <v>223</v>
      </c>
      <c r="E13" s="85">
        <v>390</v>
      </c>
      <c r="F13" s="85"/>
      <c r="G13" s="84" t="s">
        <v>267</v>
      </c>
      <c r="H13" s="84" t="s">
        <v>249</v>
      </c>
      <c r="I13" s="85">
        <f t="shared" si="0"/>
        <v>-3241.85</v>
      </c>
    </row>
    <row r="14" spans="1:9" s="62" customFormat="1" x14ac:dyDescent="0.3">
      <c r="A14" s="84" t="s">
        <v>268</v>
      </c>
      <c r="B14" s="84">
        <v>5</v>
      </c>
      <c r="C14" s="84" t="s">
        <v>269</v>
      </c>
      <c r="D14" s="84" t="s">
        <v>24</v>
      </c>
      <c r="E14" s="86">
        <v>120</v>
      </c>
      <c r="F14" s="86"/>
      <c r="G14" s="84"/>
      <c r="H14" s="84" t="s">
        <v>238</v>
      </c>
      <c r="I14" s="85">
        <f t="shared" si="0"/>
        <v>-3361.85</v>
      </c>
    </row>
    <row r="15" spans="1:9" s="62" customFormat="1" x14ac:dyDescent="0.3">
      <c r="A15" s="84" t="s">
        <v>12</v>
      </c>
      <c r="B15" s="84">
        <v>1</v>
      </c>
      <c r="C15" s="84" t="s">
        <v>153</v>
      </c>
      <c r="D15" s="89" t="s">
        <v>270</v>
      </c>
      <c r="E15" s="86">
        <v>575</v>
      </c>
      <c r="F15" s="86">
        <v>10150</v>
      </c>
      <c r="G15" s="84"/>
      <c r="H15" s="84" t="s">
        <v>238</v>
      </c>
      <c r="I15" s="85">
        <f t="shared" si="0"/>
        <v>6213.15</v>
      </c>
    </row>
    <row r="16" spans="1:9" s="62" customFormat="1" x14ac:dyDescent="0.3">
      <c r="A16" s="84" t="s">
        <v>29</v>
      </c>
      <c r="B16" s="84">
        <v>4</v>
      </c>
      <c r="C16" s="84" t="s">
        <v>271</v>
      </c>
      <c r="D16" s="84" t="s">
        <v>223</v>
      </c>
      <c r="E16" s="86">
        <v>390</v>
      </c>
      <c r="F16" s="84"/>
      <c r="G16" s="84"/>
      <c r="H16" s="84" t="s">
        <v>238</v>
      </c>
      <c r="I16" s="85">
        <f t="shared" si="0"/>
        <v>5823.15</v>
      </c>
    </row>
    <row r="17" spans="1:9" s="62" customFormat="1" x14ac:dyDescent="0.3">
      <c r="A17" s="84" t="s">
        <v>12</v>
      </c>
      <c r="B17" s="84">
        <v>1</v>
      </c>
      <c r="C17" s="84" t="s">
        <v>13</v>
      </c>
      <c r="D17" s="84" t="s">
        <v>260</v>
      </c>
      <c r="E17" s="85">
        <v>95</v>
      </c>
      <c r="F17" s="85"/>
      <c r="G17" s="87">
        <v>45272</v>
      </c>
      <c r="H17" s="84" t="s">
        <v>238</v>
      </c>
      <c r="I17" s="85">
        <f t="shared" si="0"/>
        <v>5728.15</v>
      </c>
    </row>
    <row r="18" spans="1:9" s="62" customFormat="1" x14ac:dyDescent="0.3">
      <c r="A18" s="84" t="s">
        <v>12</v>
      </c>
      <c r="B18" s="84">
        <v>1</v>
      </c>
      <c r="C18" s="84" t="s">
        <v>13</v>
      </c>
      <c r="D18" s="84" t="s">
        <v>272</v>
      </c>
      <c r="E18" s="85">
        <v>282.08999999999997</v>
      </c>
      <c r="F18" s="85"/>
      <c r="G18" s="87">
        <v>45272</v>
      </c>
      <c r="H18" s="84" t="s">
        <v>238</v>
      </c>
      <c r="I18" s="85">
        <f t="shared" si="0"/>
        <v>5446.0599999999995</v>
      </c>
    </row>
    <row r="19" spans="1:9" s="62" customFormat="1" x14ac:dyDescent="0.3">
      <c r="A19" s="84" t="s">
        <v>268</v>
      </c>
      <c r="B19" s="84">
        <v>5</v>
      </c>
      <c r="C19" s="84" t="s">
        <v>273</v>
      </c>
      <c r="D19" s="84" t="s">
        <v>243</v>
      </c>
      <c r="E19" s="85">
        <v>300</v>
      </c>
      <c r="F19" s="85"/>
      <c r="G19" s="84" t="s">
        <v>274</v>
      </c>
      <c r="H19" s="84" t="s">
        <v>238</v>
      </c>
      <c r="I19" s="85">
        <f t="shared" si="0"/>
        <v>5146.0599999999995</v>
      </c>
    </row>
    <row r="20" spans="1:9" s="62" customFormat="1" x14ac:dyDescent="0.3">
      <c r="A20" s="84" t="s">
        <v>29</v>
      </c>
      <c r="B20" s="84">
        <v>4</v>
      </c>
      <c r="C20" s="84" t="s">
        <v>275</v>
      </c>
      <c r="D20" s="84" t="s">
        <v>276</v>
      </c>
      <c r="E20" s="85">
        <v>220</v>
      </c>
      <c r="F20" s="85"/>
      <c r="G20" s="87">
        <v>45242</v>
      </c>
      <c r="H20" s="84" t="s">
        <v>238</v>
      </c>
      <c r="I20" s="85">
        <f t="shared" si="0"/>
        <v>4926.0599999999995</v>
      </c>
    </row>
    <row r="21" spans="1:9" s="62" customFormat="1" x14ac:dyDescent="0.3">
      <c r="A21" s="84" t="s">
        <v>97</v>
      </c>
      <c r="B21" s="84" t="s">
        <v>207</v>
      </c>
      <c r="C21" s="84" t="s">
        <v>277</v>
      </c>
      <c r="D21" s="84" t="s">
        <v>277</v>
      </c>
      <c r="E21" s="85">
        <v>175</v>
      </c>
      <c r="F21" s="85"/>
      <c r="G21" s="87">
        <v>45445</v>
      </c>
      <c r="H21" s="84" t="s">
        <v>238</v>
      </c>
      <c r="I21" s="85">
        <f t="shared" si="0"/>
        <v>4751.0599999999995</v>
      </c>
    </row>
    <row r="22" spans="1:9" s="62" customFormat="1" x14ac:dyDescent="0.3">
      <c r="A22" s="84" t="s">
        <v>268</v>
      </c>
      <c r="B22" s="84">
        <v>5</v>
      </c>
      <c r="C22" s="84" t="s">
        <v>278</v>
      </c>
      <c r="D22" s="84" t="s">
        <v>243</v>
      </c>
      <c r="E22" s="85">
        <v>200</v>
      </c>
      <c r="F22" s="85"/>
      <c r="G22" s="87">
        <v>45506</v>
      </c>
      <c r="H22" s="84" t="s">
        <v>238</v>
      </c>
      <c r="I22" s="85">
        <f t="shared" si="0"/>
        <v>4551.0599999999995</v>
      </c>
    </row>
    <row r="23" spans="1:9" s="62" customFormat="1" x14ac:dyDescent="0.3">
      <c r="A23" s="84" t="s">
        <v>29</v>
      </c>
      <c r="B23" s="84">
        <v>4</v>
      </c>
      <c r="C23" s="84" t="s">
        <v>279</v>
      </c>
      <c r="D23" s="84" t="s">
        <v>280</v>
      </c>
      <c r="E23" s="85">
        <v>1725</v>
      </c>
      <c r="F23" s="85"/>
      <c r="G23" s="87" t="s">
        <v>281</v>
      </c>
      <c r="H23" s="84" t="s">
        <v>238</v>
      </c>
      <c r="I23" s="85">
        <f t="shared" si="0"/>
        <v>2826.0599999999995</v>
      </c>
    </row>
    <row r="24" spans="1:9" s="62" customFormat="1" x14ac:dyDescent="0.3">
      <c r="A24" s="84" t="s">
        <v>12</v>
      </c>
      <c r="B24" s="84">
        <v>1</v>
      </c>
      <c r="C24" s="84" t="s">
        <v>282</v>
      </c>
      <c r="D24" s="84" t="s">
        <v>14</v>
      </c>
      <c r="E24" s="85">
        <v>240.45</v>
      </c>
      <c r="F24" s="85"/>
      <c r="G24" s="84" t="s">
        <v>283</v>
      </c>
      <c r="H24" s="84" t="s">
        <v>238</v>
      </c>
      <c r="I24" s="85">
        <f t="shared" si="0"/>
        <v>2585.6099999999997</v>
      </c>
    </row>
    <row r="25" spans="1:9" s="62" customFormat="1" x14ac:dyDescent="0.3">
      <c r="A25" s="84" t="s">
        <v>29</v>
      </c>
      <c r="B25" s="84">
        <v>4</v>
      </c>
      <c r="C25" s="84" t="s">
        <v>284</v>
      </c>
      <c r="D25" s="84" t="s">
        <v>223</v>
      </c>
      <c r="E25" s="85">
        <v>100</v>
      </c>
      <c r="F25" s="85"/>
      <c r="G25" s="84" t="s">
        <v>285</v>
      </c>
      <c r="H25" s="84" t="s">
        <v>238</v>
      </c>
      <c r="I25" s="85">
        <f t="shared" si="0"/>
        <v>2485.6099999999997</v>
      </c>
    </row>
    <row r="26" spans="1:9" s="62" customFormat="1" x14ac:dyDescent="0.3">
      <c r="A26" s="84" t="s">
        <v>286</v>
      </c>
      <c r="B26" s="84">
        <v>1</v>
      </c>
      <c r="C26" s="84" t="s">
        <v>287</v>
      </c>
      <c r="D26" s="84" t="s">
        <v>288</v>
      </c>
      <c r="E26" s="85">
        <v>49.9</v>
      </c>
      <c r="F26" s="85"/>
      <c r="G26" s="84" t="s">
        <v>285</v>
      </c>
      <c r="H26" s="84" t="s">
        <v>238</v>
      </c>
      <c r="I26" s="85">
        <f t="shared" si="0"/>
        <v>2435.7099999999996</v>
      </c>
    </row>
    <row r="27" spans="1:9" s="62" customFormat="1" x14ac:dyDescent="0.3">
      <c r="A27" s="84" t="s">
        <v>289</v>
      </c>
      <c r="B27" s="84">
        <v>1</v>
      </c>
      <c r="C27" s="84" t="s">
        <v>290</v>
      </c>
      <c r="D27" s="84" t="s">
        <v>291</v>
      </c>
      <c r="E27" s="85">
        <v>18.760000000000002</v>
      </c>
      <c r="F27" s="85"/>
      <c r="G27" s="84" t="s">
        <v>292</v>
      </c>
      <c r="H27" s="84" t="s">
        <v>238</v>
      </c>
      <c r="I27" s="85">
        <f t="shared" si="0"/>
        <v>2416.9499999999994</v>
      </c>
    </row>
    <row r="28" spans="1:9" s="62" customFormat="1" x14ac:dyDescent="0.3">
      <c r="A28" s="84" t="s">
        <v>29</v>
      </c>
      <c r="B28" s="84">
        <v>4</v>
      </c>
      <c r="C28" s="84" t="s">
        <v>293</v>
      </c>
      <c r="D28" s="84" t="s">
        <v>66</v>
      </c>
      <c r="E28" s="85">
        <v>1950</v>
      </c>
      <c r="F28" s="85"/>
      <c r="G28" s="84" t="s">
        <v>294</v>
      </c>
      <c r="H28" s="84" t="s">
        <v>295</v>
      </c>
      <c r="I28" s="85">
        <f t="shared" si="0"/>
        <v>466.94999999999936</v>
      </c>
    </row>
    <row r="29" spans="1:9" s="62" customFormat="1" x14ac:dyDescent="0.3">
      <c r="A29" s="84" t="s">
        <v>286</v>
      </c>
      <c r="B29" s="84">
        <v>1</v>
      </c>
      <c r="C29" s="84" t="s">
        <v>296</v>
      </c>
      <c r="D29" s="84" t="s">
        <v>297</v>
      </c>
      <c r="E29" s="85">
        <v>82</v>
      </c>
      <c r="F29" s="85"/>
      <c r="G29" s="87">
        <v>45327</v>
      </c>
      <c r="H29" s="84" t="s">
        <v>295</v>
      </c>
      <c r="I29" s="85">
        <f t="shared" si="0"/>
        <v>384.94999999999936</v>
      </c>
    </row>
    <row r="30" spans="1:9" s="62" customFormat="1" x14ac:dyDescent="0.3">
      <c r="A30" s="84" t="s">
        <v>286</v>
      </c>
      <c r="B30" s="84">
        <v>1</v>
      </c>
      <c r="C30" s="84" t="s">
        <v>298</v>
      </c>
      <c r="D30" s="84" t="s">
        <v>299</v>
      </c>
      <c r="E30" s="85">
        <v>229.95</v>
      </c>
      <c r="F30" s="85"/>
      <c r="G30" s="87">
        <v>45509</v>
      </c>
      <c r="H30" s="84" t="s">
        <v>295</v>
      </c>
      <c r="I30" s="85">
        <f t="shared" si="0"/>
        <v>154.99999999999937</v>
      </c>
    </row>
    <row r="31" spans="1:9" s="62" customFormat="1" x14ac:dyDescent="0.3">
      <c r="A31" s="84" t="s">
        <v>29</v>
      </c>
      <c r="B31" s="84">
        <v>4</v>
      </c>
      <c r="C31" s="84" t="s">
        <v>300</v>
      </c>
      <c r="D31" s="84" t="s">
        <v>160</v>
      </c>
      <c r="E31" s="85">
        <v>600</v>
      </c>
      <c r="F31" s="85"/>
      <c r="G31" s="87">
        <v>45601</v>
      </c>
      <c r="H31" s="84" t="s">
        <v>295</v>
      </c>
      <c r="I31" s="85">
        <f t="shared" si="0"/>
        <v>-445.00000000000063</v>
      </c>
    </row>
    <row r="32" spans="1:9" s="62" customFormat="1" x14ac:dyDescent="0.3">
      <c r="A32" s="84" t="s">
        <v>29</v>
      </c>
      <c r="B32" s="84">
        <v>4</v>
      </c>
      <c r="C32" s="84" t="s">
        <v>301</v>
      </c>
      <c r="D32" s="84" t="s">
        <v>302</v>
      </c>
      <c r="E32" s="85">
        <v>230</v>
      </c>
      <c r="F32" s="85"/>
      <c r="G32" s="84" t="s">
        <v>303</v>
      </c>
      <c r="H32" s="84" t="s">
        <v>295</v>
      </c>
      <c r="I32" s="85">
        <f t="shared" si="0"/>
        <v>-675.00000000000068</v>
      </c>
    </row>
    <row r="33" spans="1:9" x14ac:dyDescent="0.3">
      <c r="A33" s="77" t="s">
        <v>304</v>
      </c>
      <c r="B33" s="77">
        <v>2</v>
      </c>
      <c r="C33" s="77" t="s">
        <v>305</v>
      </c>
      <c r="D33" s="77" t="s">
        <v>233</v>
      </c>
      <c r="E33" s="78">
        <v>1275</v>
      </c>
      <c r="F33" s="78">
        <v>7250</v>
      </c>
      <c r="G33" s="77" t="s">
        <v>306</v>
      </c>
      <c r="H33" s="77" t="s">
        <v>295</v>
      </c>
      <c r="I33" s="85">
        <f t="shared" si="0"/>
        <v>5299.9999999999991</v>
      </c>
    </row>
    <row r="34" spans="1:9" s="62" customFormat="1" x14ac:dyDescent="0.3">
      <c r="A34" s="84" t="s">
        <v>286</v>
      </c>
      <c r="B34" s="84">
        <v>1</v>
      </c>
      <c r="C34" s="84" t="s">
        <v>307</v>
      </c>
      <c r="D34" s="84" t="s">
        <v>258</v>
      </c>
      <c r="E34" s="85">
        <v>11.3</v>
      </c>
      <c r="F34" s="85"/>
      <c r="G34" s="87">
        <v>45632</v>
      </c>
      <c r="H34" s="84" t="s">
        <v>295</v>
      </c>
      <c r="I34" s="85">
        <f t="shared" si="0"/>
        <v>5288.6999999999989</v>
      </c>
    </row>
    <row r="35" spans="1:9" s="62" customFormat="1" x14ac:dyDescent="0.3">
      <c r="A35" s="84" t="s">
        <v>286</v>
      </c>
      <c r="B35" s="84">
        <v>1</v>
      </c>
      <c r="C35" s="84" t="s">
        <v>308</v>
      </c>
      <c r="D35" s="84" t="s">
        <v>157</v>
      </c>
      <c r="E35" s="85">
        <v>15</v>
      </c>
      <c r="F35" s="85"/>
      <c r="G35" s="87" t="s">
        <v>309</v>
      </c>
      <c r="H35" s="84" t="s">
        <v>295</v>
      </c>
      <c r="I35" s="85">
        <f t="shared" si="0"/>
        <v>5273.6999999999989</v>
      </c>
    </row>
    <row r="36" spans="1:9" s="62" customFormat="1" ht="28.8" x14ac:dyDescent="0.3">
      <c r="A36" s="84" t="s">
        <v>286</v>
      </c>
      <c r="B36" s="84">
        <v>1</v>
      </c>
      <c r="C36" s="88" t="s">
        <v>310</v>
      </c>
      <c r="D36" s="84" t="s">
        <v>258</v>
      </c>
      <c r="E36" s="85">
        <v>33.4</v>
      </c>
      <c r="F36" s="85"/>
      <c r="G36" s="84" t="s">
        <v>311</v>
      </c>
      <c r="H36" s="84" t="s">
        <v>295</v>
      </c>
      <c r="I36" s="85">
        <f t="shared" si="0"/>
        <v>5240.2999999999993</v>
      </c>
    </row>
    <row r="37" spans="1:9" s="62" customFormat="1" x14ac:dyDescent="0.3">
      <c r="A37" s="84" t="s">
        <v>286</v>
      </c>
      <c r="B37" s="84">
        <v>1</v>
      </c>
      <c r="C37" s="84" t="s">
        <v>312</v>
      </c>
      <c r="D37" s="84" t="s">
        <v>218</v>
      </c>
      <c r="E37" s="85">
        <v>96</v>
      </c>
      <c r="F37" s="85"/>
      <c r="G37" s="84" t="s">
        <v>313</v>
      </c>
      <c r="H37" s="84" t="s">
        <v>295</v>
      </c>
      <c r="I37" s="85">
        <f t="shared" si="0"/>
        <v>5144.2999999999993</v>
      </c>
    </row>
    <row r="38" spans="1:9" x14ac:dyDescent="0.3">
      <c r="A38" s="77" t="s">
        <v>29</v>
      </c>
      <c r="B38" s="77">
        <v>4</v>
      </c>
      <c r="C38" s="77" t="s">
        <v>314</v>
      </c>
      <c r="D38" s="77" t="s">
        <v>302</v>
      </c>
      <c r="E38" s="78">
        <v>300</v>
      </c>
      <c r="F38" s="78"/>
      <c r="G38" s="79">
        <v>45511</v>
      </c>
      <c r="H38" s="77" t="s">
        <v>295</v>
      </c>
      <c r="I38" s="85">
        <f t="shared" si="0"/>
        <v>4844.2999999999993</v>
      </c>
    </row>
    <row r="39" spans="1:9" x14ac:dyDescent="0.3">
      <c r="A39" s="77" t="s">
        <v>29</v>
      </c>
      <c r="B39" s="77">
        <v>4</v>
      </c>
      <c r="C39" s="77" t="s">
        <v>284</v>
      </c>
      <c r="D39" s="77" t="s">
        <v>223</v>
      </c>
      <c r="E39" s="78">
        <v>100</v>
      </c>
      <c r="F39" s="78"/>
      <c r="G39" s="77" t="s">
        <v>315</v>
      </c>
      <c r="H39" s="77" t="s">
        <v>295</v>
      </c>
      <c r="I39" s="85">
        <f t="shared" si="0"/>
        <v>4744.2999999999993</v>
      </c>
    </row>
    <row r="40" spans="1:9" x14ac:dyDescent="0.3">
      <c r="A40" s="82"/>
      <c r="B40" s="82"/>
      <c r="C40" s="82"/>
      <c r="D40" s="82"/>
      <c r="E40" s="83"/>
      <c r="F40" s="83"/>
      <c r="G40" s="82"/>
      <c r="H40" s="82"/>
      <c r="I40" s="83"/>
    </row>
    <row r="41" spans="1:9" x14ac:dyDescent="0.3">
      <c r="A41" s="77"/>
      <c r="B41" s="77"/>
      <c r="C41" s="77"/>
      <c r="D41" s="77"/>
      <c r="E41" s="78"/>
      <c r="F41" s="78"/>
      <c r="G41" s="77"/>
      <c r="H41" s="77"/>
      <c r="I41" s="78"/>
    </row>
    <row r="42" spans="1:9" x14ac:dyDescent="0.3">
      <c r="A42" s="77"/>
      <c r="B42" s="77"/>
      <c r="C42" s="77"/>
      <c r="D42" s="77"/>
      <c r="E42" s="78"/>
      <c r="F42" s="78"/>
      <c r="G42" s="77"/>
      <c r="H42" s="77"/>
      <c r="I42" s="78"/>
    </row>
    <row r="43" spans="1:9" x14ac:dyDescent="0.3">
      <c r="A43" s="77"/>
      <c r="B43" s="77"/>
      <c r="C43" s="77"/>
      <c r="D43" s="77"/>
      <c r="E43" s="78"/>
      <c r="F43" s="78"/>
      <c r="G43" s="77"/>
      <c r="H43" s="77"/>
      <c r="I43" s="78"/>
    </row>
    <row r="44" spans="1:9" x14ac:dyDescent="0.3">
      <c r="A44" s="77"/>
      <c r="B44" s="77"/>
      <c r="C44" s="77"/>
      <c r="D44" s="77"/>
      <c r="E44" s="78"/>
      <c r="F44" s="78"/>
      <c r="G44" s="77"/>
      <c r="H44" s="77"/>
      <c r="I4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18-19</vt:lpstr>
      <vt:lpstr>19-20</vt:lpstr>
      <vt:lpstr>20-21</vt:lpstr>
      <vt:lpstr>21-22</vt:lpstr>
      <vt:lpstr>22-23</vt:lpstr>
      <vt:lpstr>23-24</vt:lpstr>
    </vt:vector>
  </TitlesOfParts>
  <Manager/>
  <Company>Acer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Lisa Norgate</cp:lastModifiedBy>
  <cp:revision/>
  <dcterms:created xsi:type="dcterms:W3CDTF">2013-07-23T14:08:35Z</dcterms:created>
  <dcterms:modified xsi:type="dcterms:W3CDTF">2024-07-25T10:25:52Z</dcterms:modified>
  <cp:category/>
  <cp:contentStatus/>
</cp:coreProperties>
</file>